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T:\FEADER\1045-MODELES\M04\TO 4.3.2B\05_PAIEMENT\Version Mars 2022\"/>
    </mc:Choice>
  </mc:AlternateContent>
  <bookViews>
    <workbookView xWindow="0" yWindow="0" windowWidth="28800" windowHeight="11730" tabRatio="771"/>
  </bookViews>
  <sheets>
    <sheet name="Synthèse dépenses" sheetId="3" r:id="rId1"/>
    <sheet name="Sur factures" sheetId="1" r:id="rId2"/>
    <sheet name="Auto-construction" sheetId="19" state="hidden" r:id="rId3"/>
    <sheet name="Rémunération sur frais réels" sheetId="12" state="hidden" r:id="rId4"/>
    <sheet name="Proratisées-Frais de structures" sheetId="7" state="hidden" r:id="rId5"/>
    <sheet name="Frais réels" sheetId="16" r:id="rId6"/>
    <sheet name="Forfaitaires" sheetId="18" state="hidden" r:id="rId7"/>
    <sheet name="Barèmes" sheetId="9" state="hidden" r:id="rId8"/>
    <sheet name="Bénévolat" sheetId="15" state="hidden" r:id="rId9"/>
    <sheet name="Contribution en nature" sheetId="6" state="hidden" r:id="rId10"/>
    <sheet name="Charges d'amortissement" sheetId="14" state="hidden" r:id="rId11"/>
    <sheet name="Recettes" sheetId="10" state="hidden" r:id="rId12"/>
    <sheet name="Listes" sheetId="2" state="hidden" r:id="rId13"/>
  </sheets>
  <definedNames>
    <definedName name="Barge">Listes!$F$97:$I$97</definedName>
    <definedName name="_xlnm.Print_Titles" localSheetId="2">'Auto-construction'!$1:$3</definedName>
    <definedName name="_xlnm.Print_Titles" localSheetId="7">Barèmes!$1:$3</definedName>
    <definedName name="_xlnm.Print_Titles" localSheetId="8">Bénévolat!$1:$3</definedName>
    <definedName name="_xlnm.Print_Titles" localSheetId="10">'Charges d''amortissement'!$1:$3</definedName>
    <definedName name="_xlnm.Print_Titles" localSheetId="9">'Contribution en nature'!$1:$3</definedName>
    <definedName name="_xlnm.Print_Titles" localSheetId="6">Forfaitaires!$1:$3</definedName>
    <definedName name="_xlnm.Print_Titles" localSheetId="5">'Frais réels'!$1:$3</definedName>
    <definedName name="_xlnm.Print_Titles" localSheetId="11">Recettes!$1:$3</definedName>
    <definedName name="_xlnm.Print_Titles" localSheetId="3">'Rémunération sur frais réels'!$1:$3</definedName>
    <definedName name="_xlnm.Print_Titles" localSheetId="1">'Sur factures'!$1:$3</definedName>
    <definedName name="_xlnm.Print_Area" localSheetId="2">'Auto-construction'!$A$1:$J$34</definedName>
    <definedName name="_xlnm.Print_Area" localSheetId="7">Barèmes!$A$1:$L$47</definedName>
    <definedName name="_xlnm.Print_Area" localSheetId="8">Bénévolat!$A$1:$K$34</definedName>
    <definedName name="_xlnm.Print_Area" localSheetId="10">'Charges d''amortissement'!$A$1:$H$34</definedName>
    <definedName name="_xlnm.Print_Area" localSheetId="9">'Contribution en nature'!$A$1:$I$34</definedName>
    <definedName name="_xlnm.Print_Area" localSheetId="6">Forfaitaires!$A$1:$J$34</definedName>
    <definedName name="_xlnm.Print_Area" localSheetId="5">'Frais réels'!$A$1:$H$34</definedName>
    <definedName name="_xlnm.Print_Area" localSheetId="4">'Proratisées-Frais de structures'!$A$1:$F$5</definedName>
    <definedName name="_xlnm.Print_Area" localSheetId="11">Recettes!$A$1:$F$24</definedName>
    <definedName name="_xlnm.Print_Area" localSheetId="3">'Rémunération sur frais réels'!$A$1:$M$51</definedName>
    <definedName name="_xlnm.Print_Area" localSheetId="1">'Sur factures'!$A$1:$J$74</definedName>
    <definedName name="_xlnm.Print_Area" localSheetId="0">'Synthèse dépenses'!$A$1:$K$36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0" i="3" l="1"/>
  <c r="I21" i="3"/>
  <c r="I22" i="3"/>
  <c r="I23" i="3"/>
  <c r="I24" i="3"/>
  <c r="I19" i="3"/>
  <c r="I25" i="3" l="1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A180" i="2"/>
  <c r="A181" i="2"/>
  <c r="A182" i="2"/>
  <c r="A183" i="2"/>
  <c r="A184" i="2"/>
  <c r="A185" i="2"/>
  <c r="A186" i="2"/>
  <c r="A187" i="2"/>
  <c r="A188" i="2"/>
  <c r="A189" i="2"/>
  <c r="A190" i="2"/>
  <c r="A191" i="2"/>
  <c r="A192" i="2"/>
  <c r="A193" i="2"/>
  <c r="A194" i="2"/>
  <c r="A195" i="2"/>
  <c r="A196" i="2"/>
  <c r="A197" i="2"/>
  <c r="A198" i="2"/>
  <c r="A199" i="2"/>
  <c r="A200" i="2"/>
  <c r="A201" i="2"/>
  <c r="A202" i="2"/>
  <c r="A203" i="2"/>
  <c r="A204" i="2"/>
  <c r="A205" i="2"/>
  <c r="A206" i="2"/>
  <c r="A207" i="2"/>
  <c r="A208" i="2"/>
  <c r="A209" i="2"/>
  <c r="A210" i="2"/>
  <c r="A211" i="2"/>
  <c r="A212" i="2"/>
  <c r="A213" i="2"/>
  <c r="A214" i="2"/>
  <c r="A215" i="2"/>
  <c r="A216" i="2"/>
  <c r="A217" i="2"/>
  <c r="A218" i="2"/>
  <c r="A219" i="2"/>
  <c r="A220" i="2"/>
  <c r="A221" i="2"/>
  <c r="A222" i="2"/>
  <c r="A223" i="2"/>
  <c r="A224" i="2"/>
  <c r="A225" i="2"/>
  <c r="A226" i="2"/>
  <c r="A227" i="2"/>
  <c r="A228" i="2"/>
  <c r="A229" i="2"/>
  <c r="A230" i="2"/>
  <c r="A231" i="2"/>
  <c r="A232" i="2"/>
  <c r="A233" i="2"/>
  <c r="A118" i="2"/>
  <c r="K46" i="9" l="1"/>
  <c r="K45" i="9"/>
  <c r="K44" i="9"/>
  <c r="K43" i="9"/>
  <c r="K42" i="9"/>
  <c r="K41" i="9"/>
  <c r="K40" i="9"/>
  <c r="K39" i="9"/>
  <c r="K38" i="9"/>
  <c r="K37" i="9"/>
  <c r="K36" i="9"/>
  <c r="K35" i="9"/>
  <c r="K34" i="9"/>
  <c r="K33" i="9"/>
  <c r="K32" i="9"/>
  <c r="K31" i="9"/>
  <c r="K30" i="9"/>
  <c r="K29" i="9"/>
  <c r="K28" i="9"/>
  <c r="K27" i="9"/>
  <c r="K26" i="9"/>
  <c r="K25" i="9"/>
  <c r="K24" i="9"/>
  <c r="K23" i="9"/>
  <c r="K22" i="9"/>
  <c r="K21" i="9"/>
  <c r="K20" i="9"/>
  <c r="K19" i="9"/>
  <c r="K18" i="9"/>
  <c r="K17" i="9"/>
  <c r="K16" i="9"/>
  <c r="K15" i="9"/>
  <c r="K14" i="9"/>
  <c r="K13" i="9"/>
  <c r="K12" i="9"/>
  <c r="K11" i="9"/>
  <c r="K10" i="9"/>
  <c r="K9" i="9"/>
  <c r="K8" i="9"/>
  <c r="K7" i="9"/>
  <c r="B119" i="2"/>
  <c r="K5" i="9" s="1"/>
  <c r="C119" i="2"/>
  <c r="B120" i="2"/>
  <c r="C120" i="2"/>
  <c r="K6" i="9" s="1"/>
  <c r="B121" i="2"/>
  <c r="C121" i="2"/>
  <c r="B122" i="2"/>
  <c r="C122" i="2"/>
  <c r="B123" i="2"/>
  <c r="C123" i="2"/>
  <c r="B124" i="2"/>
  <c r="C124" i="2"/>
  <c r="B125" i="2"/>
  <c r="C125" i="2"/>
  <c r="B126" i="2"/>
  <c r="C126" i="2"/>
  <c r="B127" i="2"/>
  <c r="C127" i="2"/>
  <c r="B128" i="2"/>
  <c r="C128" i="2"/>
  <c r="B129" i="2"/>
  <c r="C129" i="2"/>
  <c r="B130" i="2"/>
  <c r="C130" i="2"/>
  <c r="B131" i="2"/>
  <c r="C131" i="2"/>
  <c r="B132" i="2"/>
  <c r="C132" i="2"/>
  <c r="B133" i="2"/>
  <c r="C133" i="2"/>
  <c r="B134" i="2"/>
  <c r="C134" i="2"/>
  <c r="B135" i="2"/>
  <c r="C135" i="2"/>
  <c r="B136" i="2"/>
  <c r="C136" i="2"/>
  <c r="B137" i="2"/>
  <c r="C137" i="2"/>
  <c r="B138" i="2"/>
  <c r="C138" i="2"/>
  <c r="B139" i="2"/>
  <c r="C139" i="2"/>
  <c r="B140" i="2"/>
  <c r="C140" i="2"/>
  <c r="B141" i="2"/>
  <c r="C141" i="2"/>
  <c r="B142" i="2"/>
  <c r="C142" i="2"/>
  <c r="B143" i="2"/>
  <c r="C143" i="2"/>
  <c r="B144" i="2"/>
  <c r="C144" i="2"/>
  <c r="B145" i="2"/>
  <c r="C145" i="2"/>
  <c r="B146" i="2"/>
  <c r="C146" i="2"/>
  <c r="B147" i="2"/>
  <c r="C147" i="2"/>
  <c r="B148" i="2"/>
  <c r="C148" i="2"/>
  <c r="B149" i="2"/>
  <c r="C149" i="2"/>
  <c r="B150" i="2"/>
  <c r="C150" i="2"/>
  <c r="B151" i="2"/>
  <c r="C151" i="2"/>
  <c r="B152" i="2"/>
  <c r="C152" i="2"/>
  <c r="B153" i="2"/>
  <c r="C153" i="2"/>
  <c r="B154" i="2"/>
  <c r="C154" i="2"/>
  <c r="B155" i="2"/>
  <c r="C155" i="2"/>
  <c r="B156" i="2"/>
  <c r="C156" i="2"/>
  <c r="B157" i="2"/>
  <c r="C157" i="2"/>
  <c r="B158" i="2"/>
  <c r="C158" i="2"/>
  <c r="B159" i="2"/>
  <c r="C159" i="2"/>
  <c r="B160" i="2"/>
  <c r="C160" i="2"/>
  <c r="B161" i="2"/>
  <c r="C161" i="2"/>
  <c r="B162" i="2"/>
  <c r="C162" i="2"/>
  <c r="B163" i="2"/>
  <c r="C163" i="2"/>
  <c r="B164" i="2"/>
  <c r="C164" i="2"/>
  <c r="B165" i="2"/>
  <c r="C165" i="2"/>
  <c r="B166" i="2"/>
  <c r="C166" i="2"/>
  <c r="B167" i="2"/>
  <c r="C167" i="2"/>
  <c r="B168" i="2"/>
  <c r="C168" i="2"/>
  <c r="B169" i="2"/>
  <c r="C169" i="2"/>
  <c r="B170" i="2"/>
  <c r="C170" i="2"/>
  <c r="B171" i="2"/>
  <c r="C171" i="2"/>
  <c r="B172" i="2"/>
  <c r="C172" i="2"/>
  <c r="B173" i="2"/>
  <c r="C173" i="2"/>
  <c r="B174" i="2"/>
  <c r="C174" i="2"/>
  <c r="B175" i="2"/>
  <c r="C175" i="2"/>
  <c r="B176" i="2"/>
  <c r="C176" i="2"/>
  <c r="B177" i="2"/>
  <c r="C177" i="2"/>
  <c r="B178" i="2"/>
  <c r="C178" i="2"/>
  <c r="B179" i="2"/>
  <c r="C179" i="2"/>
  <c r="B180" i="2"/>
  <c r="C180" i="2"/>
  <c r="B181" i="2"/>
  <c r="C181" i="2"/>
  <c r="B182" i="2"/>
  <c r="C182" i="2"/>
  <c r="B183" i="2"/>
  <c r="C183" i="2"/>
  <c r="B184" i="2"/>
  <c r="C184" i="2"/>
  <c r="B185" i="2"/>
  <c r="C185" i="2"/>
  <c r="B186" i="2"/>
  <c r="C186" i="2"/>
  <c r="B187" i="2"/>
  <c r="C187" i="2"/>
  <c r="B188" i="2"/>
  <c r="C188" i="2"/>
  <c r="B189" i="2"/>
  <c r="C189" i="2"/>
  <c r="B190" i="2"/>
  <c r="C190" i="2"/>
  <c r="B191" i="2"/>
  <c r="C191" i="2"/>
  <c r="B192" i="2"/>
  <c r="C192" i="2"/>
  <c r="B193" i="2"/>
  <c r="C193" i="2"/>
  <c r="B194" i="2"/>
  <c r="C194" i="2"/>
  <c r="B195" i="2"/>
  <c r="C195" i="2"/>
  <c r="B196" i="2"/>
  <c r="C196" i="2"/>
  <c r="B197" i="2"/>
  <c r="C197" i="2"/>
  <c r="B198" i="2"/>
  <c r="C198" i="2"/>
  <c r="B199" i="2"/>
  <c r="C199" i="2"/>
  <c r="B200" i="2"/>
  <c r="C200" i="2"/>
  <c r="B201" i="2"/>
  <c r="C201" i="2"/>
  <c r="B202" i="2"/>
  <c r="C202" i="2"/>
  <c r="B203" i="2"/>
  <c r="C203" i="2"/>
  <c r="B204" i="2"/>
  <c r="C204" i="2"/>
  <c r="B205" i="2"/>
  <c r="C205" i="2"/>
  <c r="B206" i="2"/>
  <c r="C206" i="2"/>
  <c r="B207" i="2"/>
  <c r="C207" i="2"/>
  <c r="B208" i="2"/>
  <c r="C208" i="2"/>
  <c r="B209" i="2"/>
  <c r="C209" i="2"/>
  <c r="B210" i="2"/>
  <c r="C210" i="2"/>
  <c r="B211" i="2"/>
  <c r="C211" i="2"/>
  <c r="B212" i="2"/>
  <c r="C212" i="2"/>
  <c r="B213" i="2"/>
  <c r="C213" i="2"/>
  <c r="B214" i="2"/>
  <c r="C214" i="2"/>
  <c r="B215" i="2"/>
  <c r="C215" i="2"/>
  <c r="B216" i="2"/>
  <c r="C216" i="2"/>
  <c r="B217" i="2"/>
  <c r="C217" i="2"/>
  <c r="B218" i="2"/>
  <c r="C218" i="2"/>
  <c r="B219" i="2"/>
  <c r="C219" i="2"/>
  <c r="B220" i="2"/>
  <c r="C220" i="2"/>
  <c r="B221" i="2"/>
  <c r="C221" i="2"/>
  <c r="B222" i="2"/>
  <c r="C222" i="2"/>
  <c r="B223" i="2"/>
  <c r="C223" i="2"/>
  <c r="B224" i="2"/>
  <c r="C224" i="2"/>
  <c r="B225" i="2"/>
  <c r="C225" i="2"/>
  <c r="B226" i="2"/>
  <c r="C226" i="2"/>
  <c r="B227" i="2"/>
  <c r="C227" i="2"/>
  <c r="B228" i="2"/>
  <c r="C228" i="2"/>
  <c r="B229" i="2"/>
  <c r="C229" i="2"/>
  <c r="B230" i="2"/>
  <c r="C230" i="2"/>
  <c r="B231" i="2"/>
  <c r="C231" i="2"/>
  <c r="B232" i="2"/>
  <c r="C232" i="2"/>
  <c r="B233" i="2"/>
  <c r="C233" i="2"/>
  <c r="C118" i="2"/>
  <c r="B118" i="2"/>
  <c r="K4" i="9"/>
  <c r="A5" i="9" l="1"/>
  <c r="A6" i="9"/>
  <c r="A7" i="9"/>
  <c r="A8" i="9"/>
  <c r="A9" i="9"/>
  <c r="A10" i="9"/>
  <c r="A11" i="9"/>
  <c r="A12" i="9"/>
  <c r="A13" i="9"/>
  <c r="A14" i="9"/>
  <c r="A15" i="9"/>
  <c r="A16" i="9"/>
  <c r="A17" i="9"/>
  <c r="A18" i="9"/>
  <c r="A19" i="9"/>
  <c r="A20" i="9"/>
  <c r="A21" i="9"/>
  <c r="A22" i="9"/>
  <c r="A23" i="9"/>
  <c r="A24" i="9"/>
  <c r="A25" i="9"/>
  <c r="A26" i="9"/>
  <c r="A27" i="9"/>
  <c r="A28" i="9"/>
  <c r="A29" i="9"/>
  <c r="A30" i="9"/>
  <c r="A31" i="9"/>
  <c r="A32" i="9"/>
  <c r="A33" i="9"/>
  <c r="A34" i="9"/>
  <c r="A35" i="9"/>
  <c r="A36" i="9"/>
  <c r="A37" i="9"/>
  <c r="A38" i="9"/>
  <c r="A39" i="9"/>
  <c r="A40" i="9"/>
  <c r="A41" i="9"/>
  <c r="A42" i="9"/>
  <c r="A43" i="9"/>
  <c r="A44" i="9"/>
  <c r="A45" i="9"/>
  <c r="A46" i="9"/>
  <c r="L5" i="9"/>
  <c r="L6" i="9"/>
  <c r="L7" i="9"/>
  <c r="L8" i="9"/>
  <c r="L9" i="9"/>
  <c r="L10" i="9"/>
  <c r="L11" i="9"/>
  <c r="L12" i="9"/>
  <c r="L13" i="9"/>
  <c r="L14" i="9"/>
  <c r="L15" i="9"/>
  <c r="L16" i="9"/>
  <c r="L17" i="9"/>
  <c r="L18" i="9"/>
  <c r="L19" i="9"/>
  <c r="L20" i="9"/>
  <c r="L21" i="9"/>
  <c r="L22" i="9"/>
  <c r="L23" i="9"/>
  <c r="L24" i="9"/>
  <c r="L25" i="9"/>
  <c r="L26" i="9"/>
  <c r="L27" i="9"/>
  <c r="L28" i="9"/>
  <c r="L29" i="9"/>
  <c r="L30" i="9"/>
  <c r="L31" i="9"/>
  <c r="L32" i="9"/>
  <c r="L33" i="9"/>
  <c r="L34" i="9"/>
  <c r="L35" i="9"/>
  <c r="L36" i="9"/>
  <c r="L37" i="9"/>
  <c r="L38" i="9"/>
  <c r="L39" i="9"/>
  <c r="L40" i="9"/>
  <c r="L41" i="9"/>
  <c r="L42" i="9"/>
  <c r="L43" i="9"/>
  <c r="L44" i="9"/>
  <c r="L45" i="9"/>
  <c r="L46" i="9"/>
  <c r="M5" i="12" l="1"/>
  <c r="M6" i="12"/>
  <c r="M7" i="12"/>
  <c r="M8" i="12"/>
  <c r="M9" i="12"/>
  <c r="M10" i="12"/>
  <c r="M11" i="12"/>
  <c r="M12" i="12"/>
  <c r="M13" i="12"/>
  <c r="M14" i="12"/>
  <c r="M15" i="12"/>
  <c r="M16" i="12"/>
  <c r="M17" i="12"/>
  <c r="M18" i="12"/>
  <c r="M19" i="12"/>
  <c r="M20" i="12"/>
  <c r="M21" i="12"/>
  <c r="M22" i="12"/>
  <c r="M23" i="12"/>
  <c r="M24" i="12"/>
  <c r="M25" i="12"/>
  <c r="M26" i="12"/>
  <c r="M27" i="12"/>
  <c r="M28" i="12"/>
  <c r="M29" i="12"/>
  <c r="M30" i="12"/>
  <c r="M31" i="12"/>
  <c r="M32" i="12"/>
  <c r="M33" i="12"/>
  <c r="M34" i="12"/>
  <c r="M35" i="12"/>
  <c r="M36" i="12"/>
  <c r="M37" i="12"/>
  <c r="M38" i="12"/>
  <c r="M39" i="12"/>
  <c r="M40" i="12"/>
  <c r="M41" i="12"/>
  <c r="M42" i="12"/>
  <c r="M43" i="12"/>
  <c r="M44" i="12"/>
  <c r="M45" i="12"/>
  <c r="M46" i="12"/>
  <c r="M47" i="12"/>
  <c r="M48" i="12"/>
  <c r="M49" i="12"/>
  <c r="M50" i="12"/>
  <c r="A5" i="12"/>
  <c r="A6" i="12"/>
  <c r="A7" i="12"/>
  <c r="A8" i="12"/>
  <c r="A9" i="12"/>
  <c r="A10" i="12"/>
  <c r="A11" i="12"/>
  <c r="A12" i="12"/>
  <c r="A13" i="12"/>
  <c r="A14" i="12"/>
  <c r="A15" i="12"/>
  <c r="A16" i="12"/>
  <c r="A17" i="12"/>
  <c r="A18" i="12"/>
  <c r="A19" i="12"/>
  <c r="A20" i="12"/>
  <c r="A21" i="12"/>
  <c r="A22" i="12"/>
  <c r="A23" i="12"/>
  <c r="A24" i="12"/>
  <c r="A25" i="12"/>
  <c r="A26" i="12"/>
  <c r="A27" i="12"/>
  <c r="A28" i="12"/>
  <c r="A29" i="12"/>
  <c r="A30" i="12"/>
  <c r="A31" i="12"/>
  <c r="A32" i="12"/>
  <c r="A33" i="12"/>
  <c r="A34" i="12"/>
  <c r="A35" i="12"/>
  <c r="A36" i="12"/>
  <c r="A37" i="12"/>
  <c r="A38" i="12"/>
  <c r="A39" i="12"/>
  <c r="A40" i="12"/>
  <c r="A41" i="12"/>
  <c r="A42" i="12"/>
  <c r="A43" i="12"/>
  <c r="A44" i="12"/>
  <c r="A45" i="12"/>
  <c r="A46" i="12"/>
  <c r="A47" i="12"/>
  <c r="A48" i="12"/>
  <c r="A49" i="12"/>
  <c r="A50" i="12"/>
  <c r="L4" i="9" l="1"/>
  <c r="M4" i="12" l="1"/>
  <c r="J5" i="19"/>
  <c r="J6" i="19"/>
  <c r="J7" i="19"/>
  <c r="J8" i="19"/>
  <c r="J9" i="19"/>
  <c r="J10" i="19"/>
  <c r="J11" i="19"/>
  <c r="J12" i="19"/>
  <c r="J13" i="19"/>
  <c r="J14" i="19"/>
  <c r="J15" i="19"/>
  <c r="J16" i="19"/>
  <c r="J17" i="19"/>
  <c r="J18" i="19"/>
  <c r="J19" i="19"/>
  <c r="J20" i="19"/>
  <c r="J21" i="19"/>
  <c r="J22" i="19"/>
  <c r="J23" i="19"/>
  <c r="J24" i="19"/>
  <c r="J25" i="19"/>
  <c r="J26" i="19"/>
  <c r="J27" i="19"/>
  <c r="J28" i="19"/>
  <c r="J29" i="19"/>
  <c r="J30" i="19"/>
  <c r="J31" i="19"/>
  <c r="J32" i="19"/>
  <c r="J33" i="19"/>
  <c r="J4" i="19"/>
  <c r="I4" i="19" l="1"/>
  <c r="K5" i="15"/>
  <c r="K6" i="15"/>
  <c r="K7" i="15"/>
  <c r="K8" i="15"/>
  <c r="K9" i="15"/>
  <c r="K10" i="15"/>
  <c r="K11" i="15"/>
  <c r="K12" i="15"/>
  <c r="K13" i="15"/>
  <c r="K14" i="15"/>
  <c r="K15" i="15"/>
  <c r="K16" i="15"/>
  <c r="K17" i="15"/>
  <c r="K18" i="15"/>
  <c r="K19" i="15"/>
  <c r="K20" i="15"/>
  <c r="K21" i="15"/>
  <c r="K22" i="15"/>
  <c r="K23" i="15"/>
  <c r="K24" i="15"/>
  <c r="K25" i="15"/>
  <c r="K26" i="15"/>
  <c r="K27" i="15"/>
  <c r="K28" i="15"/>
  <c r="K29" i="15"/>
  <c r="K30" i="15"/>
  <c r="K31" i="15"/>
  <c r="K32" i="15"/>
  <c r="K33" i="15"/>
  <c r="K4" i="15"/>
  <c r="J5" i="18"/>
  <c r="J6" i="18"/>
  <c r="J7" i="18"/>
  <c r="J8" i="18"/>
  <c r="J9" i="18"/>
  <c r="J10" i="18"/>
  <c r="J11" i="18"/>
  <c r="J12" i="18"/>
  <c r="J13" i="18"/>
  <c r="J14" i="18"/>
  <c r="J15" i="18"/>
  <c r="J16" i="18"/>
  <c r="J17" i="18"/>
  <c r="J18" i="18"/>
  <c r="J19" i="18"/>
  <c r="J20" i="18"/>
  <c r="J21" i="18"/>
  <c r="J22" i="18"/>
  <c r="J23" i="18"/>
  <c r="J24" i="18"/>
  <c r="J25" i="18"/>
  <c r="J26" i="18"/>
  <c r="J27" i="18"/>
  <c r="J28" i="18"/>
  <c r="J29" i="18"/>
  <c r="J30" i="18"/>
  <c r="J31" i="18"/>
  <c r="J32" i="18"/>
  <c r="J33" i="18"/>
  <c r="J4" i="18"/>
  <c r="A4" i="12"/>
  <c r="A5" i="15" l="1"/>
  <c r="A6" i="15"/>
  <c r="A7" i="15"/>
  <c r="A8" i="15"/>
  <c r="A9" i="15"/>
  <c r="A10" i="15"/>
  <c r="A11" i="15"/>
  <c r="A12" i="15"/>
  <c r="A13" i="15"/>
  <c r="A14" i="15"/>
  <c r="A15" i="15"/>
  <c r="A16" i="15"/>
  <c r="A17" i="15"/>
  <c r="A18" i="15"/>
  <c r="A19" i="15"/>
  <c r="A20" i="15"/>
  <c r="A21" i="15"/>
  <c r="A22" i="15"/>
  <c r="A23" i="15"/>
  <c r="A24" i="15"/>
  <c r="A25" i="15"/>
  <c r="A26" i="15"/>
  <c r="A27" i="15"/>
  <c r="A28" i="15"/>
  <c r="A29" i="15"/>
  <c r="A30" i="15"/>
  <c r="A31" i="15"/>
  <c r="A32" i="15"/>
  <c r="A33" i="15"/>
  <c r="A4" i="15"/>
  <c r="A5" i="10" l="1"/>
  <c r="A6" i="10"/>
  <c r="A7" i="10"/>
  <c r="A8" i="10"/>
  <c r="A9" i="10"/>
  <c r="A10" i="10"/>
  <c r="A11" i="10"/>
  <c r="A12" i="10"/>
  <c r="A13" i="10"/>
  <c r="A14" i="10"/>
  <c r="A15" i="10"/>
  <c r="A16" i="10"/>
  <c r="A17" i="10"/>
  <c r="A18" i="10"/>
  <c r="A19" i="10"/>
  <c r="A20" i="10"/>
  <c r="A21" i="10"/>
  <c r="A22" i="10"/>
  <c r="A23" i="10"/>
  <c r="A4" i="10"/>
  <c r="A5" i="14"/>
  <c r="A6" i="14"/>
  <c r="A7" i="14"/>
  <c r="A8" i="14"/>
  <c r="A9" i="14"/>
  <c r="A10" i="14"/>
  <c r="A11" i="14"/>
  <c r="A12" i="14"/>
  <c r="A13" i="14"/>
  <c r="A14" i="14"/>
  <c r="A15" i="14"/>
  <c r="A16" i="14"/>
  <c r="A17" i="14"/>
  <c r="A18" i="14"/>
  <c r="A19" i="14"/>
  <c r="A20" i="14"/>
  <c r="A21" i="14"/>
  <c r="A22" i="14"/>
  <c r="A23" i="14"/>
  <c r="A24" i="14"/>
  <c r="A25" i="14"/>
  <c r="A26" i="14"/>
  <c r="A27" i="14"/>
  <c r="A28" i="14"/>
  <c r="A29" i="14"/>
  <c r="A30" i="14"/>
  <c r="A31" i="14"/>
  <c r="A32" i="14"/>
  <c r="A33" i="14"/>
  <c r="A4" i="14"/>
  <c r="A5" i="6"/>
  <c r="A6" i="6"/>
  <c r="A7" i="6"/>
  <c r="A8" i="6"/>
  <c r="A9" i="6"/>
  <c r="A10" i="6"/>
  <c r="A11" i="6"/>
  <c r="A12" i="6"/>
  <c r="A13" i="6"/>
  <c r="A14" i="6"/>
  <c r="A15" i="6"/>
  <c r="A16" i="6"/>
  <c r="A17" i="6"/>
  <c r="A18" i="6"/>
  <c r="A19" i="6"/>
  <c r="A20" i="6"/>
  <c r="A21" i="6"/>
  <c r="A22" i="6"/>
  <c r="A23" i="6"/>
  <c r="A24" i="6"/>
  <c r="A25" i="6"/>
  <c r="A26" i="6"/>
  <c r="A27" i="6"/>
  <c r="A28" i="6"/>
  <c r="A29" i="6"/>
  <c r="A30" i="6"/>
  <c r="A31" i="6"/>
  <c r="A32" i="6"/>
  <c r="A33" i="6"/>
  <c r="A4" i="6"/>
  <c r="A4" i="9"/>
  <c r="J34" i="18"/>
  <c r="I5" i="19"/>
  <c r="I6" i="19"/>
  <c r="I7" i="19"/>
  <c r="I8" i="19"/>
  <c r="I9" i="19"/>
  <c r="I10" i="19"/>
  <c r="I11" i="19"/>
  <c r="I12" i="19"/>
  <c r="I13" i="19"/>
  <c r="I14" i="19"/>
  <c r="I15" i="19"/>
  <c r="I16" i="19"/>
  <c r="I17" i="19"/>
  <c r="I18" i="19"/>
  <c r="I19" i="19"/>
  <c r="I20" i="19"/>
  <c r="I21" i="19"/>
  <c r="I22" i="19"/>
  <c r="I23" i="19"/>
  <c r="I24" i="19"/>
  <c r="I25" i="19"/>
  <c r="I26" i="19"/>
  <c r="I27" i="19"/>
  <c r="I28" i="19"/>
  <c r="I29" i="19"/>
  <c r="I30" i="19"/>
  <c r="I31" i="19"/>
  <c r="I32" i="19"/>
  <c r="I33" i="19"/>
  <c r="A5" i="18"/>
  <c r="A6" i="18"/>
  <c r="A7" i="18"/>
  <c r="A8" i="18"/>
  <c r="A9" i="18"/>
  <c r="A10" i="18"/>
  <c r="A11" i="18"/>
  <c r="A12" i="18"/>
  <c r="A13" i="18"/>
  <c r="A14" i="18"/>
  <c r="A15" i="18"/>
  <c r="A16" i="18"/>
  <c r="A17" i="18"/>
  <c r="A18" i="18"/>
  <c r="A19" i="18"/>
  <c r="A20" i="18"/>
  <c r="A21" i="18"/>
  <c r="A22" i="18"/>
  <c r="A23" i="18"/>
  <c r="A24" i="18"/>
  <c r="A25" i="18"/>
  <c r="A26" i="18"/>
  <c r="A27" i="18"/>
  <c r="A28" i="18"/>
  <c r="A29" i="18"/>
  <c r="A30" i="18"/>
  <c r="A31" i="18"/>
  <c r="A32" i="18"/>
  <c r="A33" i="18"/>
  <c r="A4" i="18"/>
  <c r="A4" i="16"/>
  <c r="A5" i="16"/>
  <c r="A6" i="16"/>
  <c r="A7" i="16"/>
  <c r="A8" i="16"/>
  <c r="A9" i="16"/>
  <c r="A10" i="16"/>
  <c r="A11" i="16"/>
  <c r="A12" i="16"/>
  <c r="A13" i="16"/>
  <c r="A14" i="16"/>
  <c r="A15" i="16"/>
  <c r="A16" i="16"/>
  <c r="A17" i="16"/>
  <c r="A18" i="16"/>
  <c r="A19" i="16"/>
  <c r="A20" i="16"/>
  <c r="A21" i="16"/>
  <c r="A22" i="16"/>
  <c r="A23" i="16"/>
  <c r="A24" i="16"/>
  <c r="A25" i="16"/>
  <c r="A26" i="16"/>
  <c r="A27" i="16"/>
  <c r="A28" i="16"/>
  <c r="A29" i="16"/>
  <c r="A30" i="16"/>
  <c r="A31" i="16"/>
  <c r="A32" i="16"/>
  <c r="A33" i="16"/>
  <c r="A4" i="19"/>
  <c r="A5" i="19" l="1"/>
  <c r="A6" i="19"/>
  <c r="A7" i="19"/>
  <c r="A8" i="19"/>
  <c r="A9" i="19"/>
  <c r="A10" i="19"/>
  <c r="A11" i="19"/>
  <c r="A12" i="19"/>
  <c r="A13" i="19"/>
  <c r="A14" i="19"/>
  <c r="A15" i="19"/>
  <c r="A16" i="19"/>
  <c r="A17" i="19"/>
  <c r="A18" i="19"/>
  <c r="A19" i="19"/>
  <c r="A20" i="19"/>
  <c r="A21" i="19"/>
  <c r="A22" i="19"/>
  <c r="A23" i="19"/>
  <c r="A24" i="19"/>
  <c r="A25" i="19"/>
  <c r="A26" i="19"/>
  <c r="A27" i="19"/>
  <c r="A28" i="19"/>
  <c r="A29" i="19"/>
  <c r="A30" i="19"/>
  <c r="A31" i="19"/>
  <c r="A32" i="19"/>
  <c r="A33" i="19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L47" i="9" l="1"/>
  <c r="F24" i="10"/>
  <c r="J34" i="19" l="1"/>
  <c r="H34" i="14"/>
  <c r="I34" i="6" l="1"/>
  <c r="K34" i="15" l="1"/>
  <c r="J74" i="1" l="1"/>
  <c r="E19" i="3" s="1"/>
  <c r="M51" i="12" l="1"/>
  <c r="F4" i="7" l="1"/>
  <c r="F5" i="7" s="1"/>
  <c r="H34" i="16"/>
  <c r="E20" i="3" s="1"/>
  <c r="E21" i="3" s="1"/>
</calcChain>
</file>

<file path=xl/sharedStrings.xml><?xml version="1.0" encoding="utf-8"?>
<sst xmlns="http://schemas.openxmlformats.org/spreadsheetml/2006/main" count="333" uniqueCount="165">
  <si>
    <t>N°</t>
  </si>
  <si>
    <t>Quantité</t>
  </si>
  <si>
    <t>Unité</t>
  </si>
  <si>
    <t>Km</t>
  </si>
  <si>
    <t>Nom ou raison sociale du porteur</t>
  </si>
  <si>
    <t>Intitulé du projet</t>
  </si>
  <si>
    <t>Légende</t>
  </si>
  <si>
    <t>Synthèse par type de dépense</t>
  </si>
  <si>
    <t xml:space="preserve">A remplir </t>
  </si>
  <si>
    <t>Total des dépenses prévisionnelles</t>
  </si>
  <si>
    <t>Nom de l'intervenant</t>
  </si>
  <si>
    <t>Qualification de l'intervenant</t>
  </si>
  <si>
    <t>Repas</t>
  </si>
  <si>
    <t>Nuits</t>
  </si>
  <si>
    <t>Puissance du véhicule</t>
  </si>
  <si>
    <t>Poste de dépense</t>
  </si>
  <si>
    <t>Ans</t>
  </si>
  <si>
    <t>Montant (€ HT)</t>
  </si>
  <si>
    <t>année</t>
  </si>
  <si>
    <t>heure</t>
  </si>
  <si>
    <t>jour</t>
  </si>
  <si>
    <t>litre</t>
  </si>
  <si>
    <t>mois</t>
  </si>
  <si>
    <t>mètre</t>
  </si>
  <si>
    <t>nuitée</t>
  </si>
  <si>
    <t>repas</t>
  </si>
  <si>
    <t>semaine</t>
  </si>
  <si>
    <t>semestre</t>
  </si>
  <si>
    <t>trimestre</t>
  </si>
  <si>
    <t>unité</t>
  </si>
  <si>
    <t>kilomètre</t>
  </si>
  <si>
    <t>Je soussigné (Nom du signataire)</t>
  </si>
  <si>
    <t xml:space="preserve">en tant que (Titre) </t>
  </si>
  <si>
    <t xml:space="preserve">Fait à </t>
  </si>
  <si>
    <t xml:space="preserve">le </t>
  </si>
  <si>
    <t xml:space="preserve"> Dépense de remunération
 sur frais réels</t>
  </si>
  <si>
    <t>Dépense sur Barèmes</t>
  </si>
  <si>
    <t>Dépenses sur frais réels</t>
  </si>
  <si>
    <t>Charges d'amortissement</t>
  </si>
  <si>
    <t>Dépenses d'auto-construction</t>
  </si>
  <si>
    <t>Liste des GAL</t>
  </si>
  <si>
    <t>GAL Centre-Nord</t>
  </si>
  <si>
    <t>GAL Est</t>
  </si>
  <si>
    <t>GAL Ouest-Grand Sud</t>
  </si>
  <si>
    <t>Identifiant du Justificatif</t>
  </si>
  <si>
    <t>Description de l'intervention</t>
  </si>
  <si>
    <t>Identifiant du justificatif</t>
  </si>
  <si>
    <t>Valeur barème</t>
  </si>
  <si>
    <t>Total</t>
  </si>
  <si>
    <t>Unité auto-construction</t>
  </si>
  <si>
    <t>Unité devis</t>
  </si>
  <si>
    <t>Unité remunération
 sur frais réels</t>
  </si>
  <si>
    <t>Dénomination du fournisseur</t>
  </si>
  <si>
    <t>Dépense Forfaitaires</t>
  </si>
  <si>
    <t>Identification du justificatif</t>
  </si>
  <si>
    <t>Dépenses de Rémunération sur frais réels / Frais de personnel</t>
  </si>
  <si>
    <t>Dépenses sur Frais réels</t>
  </si>
  <si>
    <t>Dépenses Proratisés / Frais de structures</t>
  </si>
  <si>
    <t>Contributions en nature de type bénévolat</t>
  </si>
  <si>
    <t xml:space="preserve"> Contributions en nature type biens et services</t>
  </si>
  <si>
    <t>Recettes générées par l'opération</t>
  </si>
  <si>
    <t xml:space="preserve"> Auto-construction</t>
  </si>
  <si>
    <t>Synthése des dépenses liées au projet présenté</t>
  </si>
  <si>
    <t>Unité forfaitaire</t>
  </si>
  <si>
    <t>adhésion</t>
  </si>
  <si>
    <t>Unité Bénévolat</t>
  </si>
  <si>
    <t>Unité Contribution en nature</t>
  </si>
  <si>
    <t>Unité Charges d'amortissement</t>
  </si>
  <si>
    <t>Unité Barèmes</t>
  </si>
  <si>
    <t>Voiture</t>
  </si>
  <si>
    <t>Puissance adminstrative du véhicule</t>
  </si>
  <si>
    <t>Nombre de kilomètre réalisés</t>
  </si>
  <si>
    <t>Frais de déplacement voiture</t>
  </si>
  <si>
    <t>Frais de restauration</t>
  </si>
  <si>
    <t>Frais d'hébergement</t>
  </si>
  <si>
    <t>Demande de paiement</t>
  </si>
  <si>
    <t>Demande de paiement 1</t>
  </si>
  <si>
    <t>Demande de paiement 2</t>
  </si>
  <si>
    <t>Demande de paiement 3</t>
  </si>
  <si>
    <t>Demande de paiement 4</t>
  </si>
  <si>
    <t>Demande de paiement 5</t>
  </si>
  <si>
    <t>Demande de paiement 6</t>
  </si>
  <si>
    <t>Demande de paiement 7</t>
  </si>
  <si>
    <t>Demande de paiement 8</t>
  </si>
  <si>
    <t>Demande de paiement 9</t>
  </si>
  <si>
    <t>Dernière demande de paiement</t>
  </si>
  <si>
    <t>Numéro de page</t>
  </si>
  <si>
    <t>Montant demandé (€ HT)</t>
  </si>
  <si>
    <t>Localisation des frais d'hébergement</t>
  </si>
  <si>
    <t>Paris</t>
  </si>
  <si>
    <t>Commune du Grand Paris</t>
  </si>
  <si>
    <t>Ville de + de 200 000 habitants</t>
  </si>
  <si>
    <t>Autre ville / commune / Mayotte</t>
  </si>
  <si>
    <r>
      <t xml:space="preserve">Description de la dépense </t>
    </r>
    <r>
      <rPr>
        <b/>
        <sz val="11"/>
        <color rgb="FFFF0000"/>
        <rFont val="Calibri"/>
        <family val="2"/>
        <scheme val="minor"/>
      </rPr>
      <t>*</t>
    </r>
  </si>
  <si>
    <r>
      <t xml:space="preserve">Poste de dépense </t>
    </r>
    <r>
      <rPr>
        <b/>
        <sz val="11"/>
        <color rgb="FFFF0000"/>
        <rFont val="Calibri"/>
        <family val="2"/>
        <scheme val="minor"/>
      </rPr>
      <t>*</t>
    </r>
  </si>
  <si>
    <r>
      <t xml:space="preserve">Coût unitaire </t>
    </r>
    <r>
      <rPr>
        <b/>
        <sz val="11"/>
        <color rgb="FFFF0000"/>
        <rFont val="Calibri"/>
        <family val="2"/>
        <scheme val="minor"/>
      </rPr>
      <t>*</t>
    </r>
  </si>
  <si>
    <r>
      <t xml:space="preserve">Temps travaillé sur l'opération </t>
    </r>
    <r>
      <rPr>
        <b/>
        <sz val="11"/>
        <color rgb="FFFF0000"/>
        <rFont val="Calibri"/>
        <family val="2"/>
        <scheme val="minor"/>
      </rPr>
      <t>*</t>
    </r>
  </si>
  <si>
    <r>
      <t xml:space="preserve">Description de la contribution </t>
    </r>
    <r>
      <rPr>
        <b/>
        <sz val="11"/>
        <color rgb="FFFF0000"/>
        <rFont val="Calibri"/>
        <family val="2"/>
        <scheme val="minor"/>
      </rPr>
      <t>*</t>
    </r>
  </si>
  <si>
    <r>
      <t xml:space="preserve">Description du bien </t>
    </r>
    <r>
      <rPr>
        <b/>
        <sz val="11"/>
        <color rgb="FFFF0000"/>
        <rFont val="Calibri"/>
        <family val="2"/>
      </rPr>
      <t>*</t>
    </r>
  </si>
  <si>
    <r>
      <t xml:space="preserve">Poste de dépense </t>
    </r>
    <r>
      <rPr>
        <b/>
        <sz val="11"/>
        <color rgb="FFFF0000"/>
        <rFont val="Calibri"/>
        <family val="2"/>
      </rPr>
      <t>*</t>
    </r>
  </si>
  <si>
    <r>
      <t xml:space="preserve">Date de début d'amortissement </t>
    </r>
    <r>
      <rPr>
        <b/>
        <sz val="11"/>
        <color rgb="FFFF0000"/>
        <rFont val="Calibri"/>
        <family val="2"/>
      </rPr>
      <t>*</t>
    </r>
  </si>
  <si>
    <r>
      <t xml:space="preserve">Durée d'amortissement </t>
    </r>
    <r>
      <rPr>
        <b/>
        <sz val="11"/>
        <color rgb="FFFF0000"/>
        <rFont val="Calibri"/>
        <family val="2"/>
      </rPr>
      <t>*</t>
    </r>
  </si>
  <si>
    <r>
      <t xml:space="preserve">Unité </t>
    </r>
    <r>
      <rPr>
        <b/>
        <sz val="11"/>
        <color rgb="FFFF0000"/>
        <rFont val="Calibri"/>
        <family val="2"/>
      </rPr>
      <t>*</t>
    </r>
  </si>
  <si>
    <r>
      <t xml:space="preserve">Description de l'intervention </t>
    </r>
    <r>
      <rPr>
        <b/>
        <sz val="11"/>
        <color rgb="FFFF0000"/>
        <rFont val="Calibri"/>
        <family val="2"/>
        <scheme val="minor"/>
      </rPr>
      <t>*</t>
    </r>
  </si>
  <si>
    <r>
      <t xml:space="preserve">Coût salarial sur la période </t>
    </r>
    <r>
      <rPr>
        <b/>
        <sz val="11"/>
        <color rgb="FFFF0000"/>
        <rFont val="Calibri"/>
        <family val="2"/>
        <scheme val="minor"/>
      </rPr>
      <t>*</t>
    </r>
  </si>
  <si>
    <r>
      <t xml:space="preserve">Temps de travail sur la période </t>
    </r>
    <r>
      <rPr>
        <b/>
        <sz val="11"/>
        <color rgb="FFFF0000"/>
        <rFont val="Calibri"/>
        <family val="2"/>
        <scheme val="minor"/>
      </rPr>
      <t>*</t>
    </r>
  </si>
  <si>
    <r>
      <t xml:space="preserve">Temps de travail sur l'opération </t>
    </r>
    <r>
      <rPr>
        <b/>
        <sz val="11"/>
        <color rgb="FFFF0000"/>
        <rFont val="Calibri"/>
        <family val="2"/>
        <scheme val="minor"/>
      </rPr>
      <t>*</t>
    </r>
  </si>
  <si>
    <r>
      <t xml:space="preserve">Unité </t>
    </r>
    <r>
      <rPr>
        <b/>
        <sz val="11"/>
        <color rgb="FFFF0000"/>
        <rFont val="Calibri"/>
        <family val="2"/>
        <scheme val="minor"/>
      </rPr>
      <t>*</t>
    </r>
  </si>
  <si>
    <t>NB : Les dépenses proratisés / frais de structure sont fixés à 15% du total des dépenses de rémunération sur frais réel / frais de personnel. Une seule dépense sera présenté.</t>
  </si>
  <si>
    <r>
      <t xml:space="preserve">Description de la dépense </t>
    </r>
    <r>
      <rPr>
        <b/>
        <sz val="11"/>
        <color rgb="FFFF0000"/>
        <rFont val="Calibri"/>
        <family val="2"/>
      </rPr>
      <t>*</t>
    </r>
  </si>
  <si>
    <r>
      <t xml:space="preserve">Montant forfaitaire </t>
    </r>
    <r>
      <rPr>
        <b/>
        <sz val="11"/>
        <color rgb="FFFF0000"/>
        <rFont val="Calibri"/>
        <family val="2"/>
      </rPr>
      <t>*</t>
    </r>
  </si>
  <si>
    <r>
      <t xml:space="preserve">Quantité </t>
    </r>
    <r>
      <rPr>
        <b/>
        <sz val="11"/>
        <color rgb="FFFF0000"/>
        <rFont val="Calibri"/>
        <family val="2"/>
      </rPr>
      <t>*</t>
    </r>
  </si>
  <si>
    <r>
      <t xml:space="preserve">Nombre d'intervention </t>
    </r>
    <r>
      <rPr>
        <b/>
        <sz val="11"/>
        <color rgb="FFFF0000"/>
        <rFont val="Calibri"/>
        <family val="2"/>
        <scheme val="minor"/>
      </rPr>
      <t>*</t>
    </r>
  </si>
  <si>
    <r>
      <t xml:space="preserve">Description de la recette </t>
    </r>
    <r>
      <rPr>
        <b/>
        <sz val="11"/>
        <color rgb="FFFF0000"/>
        <rFont val="Calibri"/>
        <family val="2"/>
        <scheme val="minor"/>
      </rPr>
      <t>*</t>
    </r>
  </si>
  <si>
    <r>
      <t xml:space="preserve">Les colonnes marquées d'un " </t>
    </r>
    <r>
      <rPr>
        <i/>
        <sz val="12"/>
        <color rgb="FFFF0000"/>
        <rFont val="Calibri"/>
        <family val="2"/>
        <scheme val="minor"/>
      </rPr>
      <t>*</t>
    </r>
    <r>
      <rPr>
        <i/>
        <sz val="12"/>
        <color theme="1"/>
        <rFont val="Calibri"/>
        <family val="2"/>
        <scheme val="minor"/>
      </rPr>
      <t xml:space="preserve"> " sont à remplir obligatoirement pour chaque ligne de dépense. Merci de ne pas modifier ce document.</t>
    </r>
  </si>
  <si>
    <t>Ne pas remplir</t>
  </si>
  <si>
    <t>Les lignes de dépense sur barèmes sont à remplir en fonction de la description de l'intervention et de la légende situé sur l'écran "Synthèse dépense".</t>
  </si>
  <si>
    <t>Synthèse par poste de dépense</t>
  </si>
  <si>
    <t>N° de Demande de Paiement</t>
  </si>
  <si>
    <t>Dénomination du Fournisseur</t>
  </si>
  <si>
    <t>Date d'émission du justificatif</t>
  </si>
  <si>
    <t>Date d'acquittement du justificatif</t>
  </si>
  <si>
    <r>
      <t xml:space="preserve">Montant acquitté (€ HT) </t>
    </r>
    <r>
      <rPr>
        <b/>
        <sz val="11"/>
        <color rgb="FFFF0000"/>
        <rFont val="Calibri"/>
        <family val="2"/>
        <scheme val="minor"/>
      </rPr>
      <t>*</t>
    </r>
  </si>
  <si>
    <t>Date de début d'intervention</t>
  </si>
  <si>
    <t>Date de fin d'intervention</t>
  </si>
  <si>
    <r>
      <t xml:space="preserve">Date d'émission du justificatif </t>
    </r>
    <r>
      <rPr>
        <b/>
        <sz val="11"/>
        <color rgb="FFFF0000"/>
        <rFont val="Calibri"/>
        <family val="2"/>
        <scheme val="minor"/>
      </rPr>
      <t>*</t>
    </r>
  </si>
  <si>
    <r>
      <t xml:space="preserve">Date d'acquittement du justificatif </t>
    </r>
    <r>
      <rPr>
        <b/>
        <sz val="11"/>
        <color rgb="FFFF0000"/>
        <rFont val="Calibri"/>
        <family val="2"/>
        <scheme val="minor"/>
      </rPr>
      <t>*</t>
    </r>
  </si>
  <si>
    <t>Date de début d'auto-construction</t>
  </si>
  <si>
    <t>Date de fin d'auto-construction</t>
  </si>
  <si>
    <t>Frais de structure</t>
  </si>
  <si>
    <t>Oui</t>
  </si>
  <si>
    <t>Non</t>
  </si>
  <si>
    <t>certifie que les dépenses reportées ci-contre, sont certaines authentiques et ont bien été acquittées par (Nom de la structure)</t>
  </si>
  <si>
    <r>
      <t xml:space="preserve">Les colonnes marquées d'un " </t>
    </r>
    <r>
      <rPr>
        <i/>
        <sz val="12"/>
        <color rgb="FFFF0000"/>
        <rFont val="Calibri"/>
        <family val="2"/>
        <scheme val="minor"/>
      </rPr>
      <t xml:space="preserve">* </t>
    </r>
    <r>
      <rPr>
        <i/>
        <sz val="12"/>
        <color theme="1"/>
        <rFont val="Calibri"/>
        <family val="2"/>
        <scheme val="minor"/>
      </rPr>
      <t>" sont à remplir obligatoirement pour chaque ligne de dépense. Merci de ne pas modifier ce document.</t>
    </r>
  </si>
  <si>
    <t>Dépense sur Factures</t>
  </si>
  <si>
    <t>NB : autant de lignes que nécessaire peuvent être ajoutées. Pour cela, clique droit sur un numéro de ligne, puis "insertion".</t>
  </si>
  <si>
    <t>Description du barème</t>
  </si>
  <si>
    <t>Euros</t>
  </si>
  <si>
    <t>2 CV ou moins</t>
  </si>
  <si>
    <t>3 CV</t>
  </si>
  <si>
    <t>4 CV</t>
  </si>
  <si>
    <t>5 CV</t>
  </si>
  <si>
    <t>6 CV</t>
  </si>
  <si>
    <t>7 CV ou plus</t>
  </si>
  <si>
    <t>Frais de déplacement moto</t>
  </si>
  <si>
    <t>Frais de déplacement cyclomoteur</t>
  </si>
  <si>
    <t>Moto</t>
  </si>
  <si>
    <t>Cyclomoteurs</t>
  </si>
  <si>
    <t>Numero du dossier OSIRIS</t>
  </si>
  <si>
    <t>Date de reception du dossier (à remplir par la DAAF)</t>
  </si>
  <si>
    <t>Dépenses sur Factures</t>
  </si>
  <si>
    <t>Dépenses Proratisées / Frais de structures</t>
  </si>
  <si>
    <t>Dépenses Forfaitaires</t>
  </si>
  <si>
    <t>Dépenses sur Barème</t>
  </si>
  <si>
    <t>Annexe financière des dépenses de paiement du projet 4.3.2</t>
  </si>
  <si>
    <t>Renforcement et amélioration de la voirie rurale à vocation agricole et forestière</t>
  </si>
  <si>
    <t>Frais généraux liés à la MO et étude</t>
  </si>
  <si>
    <t>Travaux de plantation</t>
  </si>
  <si>
    <t>Divers aménagement et voirie</t>
  </si>
  <si>
    <t>Aménagements hydrauliques</t>
  </si>
  <si>
    <t>Publicité européenne</t>
  </si>
  <si>
    <t>Autres dépenses sur frais réels</t>
  </si>
  <si>
    <t>Qualité et signature</t>
  </si>
  <si>
    <t>Annexe financière des dépenses de paiement de la mesure 4.3.2 (Version Février 2024)</t>
  </si>
  <si>
    <t>Pour les structures publiques uniquement : Cachet, date et signature du comptable public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</si>
</sst>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i/>
      <sz val="10"/>
      <color indexed="8"/>
      <name val="Calibri"/>
      <family val="2"/>
    </font>
    <font>
      <sz val="11"/>
      <color rgb="FF000000"/>
      <name val="Calibri"/>
      <family val="2"/>
      <charset val="1"/>
    </font>
    <font>
      <sz val="11"/>
      <color rgb="FF006100"/>
      <name val="Calibri"/>
      <family val="2"/>
      <scheme val="minor"/>
    </font>
    <font>
      <sz val="10"/>
      <name val="Arial"/>
      <family val="2"/>
    </font>
    <font>
      <sz val="9"/>
      <color rgb="FF000000"/>
      <name val="Arial"/>
      <family val="2"/>
    </font>
    <font>
      <sz val="8"/>
      <color theme="5" tint="-0.24994659260841701"/>
      <name val="Arial"/>
      <family val="2"/>
    </font>
    <font>
      <sz val="10"/>
      <color theme="1"/>
      <name val="Arial"/>
      <family val="2"/>
    </font>
    <font>
      <i/>
      <sz val="9"/>
      <color theme="5"/>
      <name val="Arial"/>
      <family val="2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8"/>
      <name val="Calibri"/>
      <family val="2"/>
      <scheme val="minor"/>
    </font>
    <font>
      <b/>
      <sz val="16"/>
      <color theme="0"/>
      <name val="Arial"/>
      <family val="2"/>
    </font>
    <font>
      <b/>
      <sz val="14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2"/>
      <color rgb="FFFF0000"/>
      <name val="Calibri"/>
      <family val="2"/>
      <scheme val="minor"/>
    </font>
    <font>
      <b/>
      <sz val="11"/>
      <color rgb="FFFF0000"/>
      <name val="Calibri"/>
      <family val="2"/>
    </font>
    <font>
      <i/>
      <sz val="9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499984740745262"/>
        <bgColor indexed="64"/>
      </patternFill>
    </fill>
  </fills>
  <borders count="6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0">
    <xf numFmtId="0" fontId="0" fillId="0" borderId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1" fillId="0" borderId="0"/>
    <xf numFmtId="0" fontId="1" fillId="4" borderId="23" applyNumberFormat="0" applyAlignment="0">
      <protection locked="0"/>
    </xf>
    <xf numFmtId="0" fontId="14" fillId="0" borderId="7">
      <alignment horizontal="left" vertical="center"/>
      <protection locked="0"/>
    </xf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" fillId="5" borderId="1" applyNumberFormat="0" applyFont="0" applyBorder="0" applyAlignment="0">
      <alignment horizontal="center" vertical="center"/>
    </xf>
    <xf numFmtId="0" fontId="15" fillId="0" borderId="1" applyNumberFormat="0" applyAlignment="0">
      <protection locked="0"/>
    </xf>
    <xf numFmtId="0" fontId="17" fillId="0" borderId="1" applyNumberFormat="0">
      <alignment horizontal="left" vertical="center" wrapText="1"/>
      <protection locked="0"/>
    </xf>
    <xf numFmtId="0" fontId="12" fillId="3" borderId="0" applyNumberFormat="0">
      <alignment vertical="center" wrapText="1"/>
    </xf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1" fillId="0" borderId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</cellStyleXfs>
  <cellXfs count="308">
    <xf numFmtId="0" fontId="0" fillId="0" borderId="0" xfId="0"/>
    <xf numFmtId="0" fontId="0" fillId="5" borderId="27" xfId="0" applyFont="1" applyFill="1" applyBorder="1" applyAlignment="1" applyProtection="1">
      <alignment horizontal="center" vertical="center" wrapText="1"/>
      <protection locked="0"/>
    </xf>
    <xf numFmtId="164" fontId="0" fillId="5" borderId="28" xfId="0" applyNumberFormat="1" applyFont="1" applyFill="1" applyBorder="1" applyAlignment="1" applyProtection="1">
      <alignment horizontal="center" vertical="center" wrapText="1"/>
      <protection locked="0"/>
    </xf>
    <xf numFmtId="0" fontId="0" fillId="5" borderId="30" xfId="0" applyFont="1" applyFill="1" applyBorder="1" applyAlignment="1" applyProtection="1">
      <alignment horizontal="center" vertical="center" wrapText="1"/>
      <protection locked="0"/>
    </xf>
    <xf numFmtId="164" fontId="0" fillId="5" borderId="31" xfId="0" applyNumberFormat="1" applyFont="1" applyFill="1" applyBorder="1" applyAlignment="1" applyProtection="1">
      <alignment horizontal="center" vertical="center" wrapText="1"/>
      <protection locked="0"/>
    </xf>
    <xf numFmtId="0" fontId="24" fillId="5" borderId="27" xfId="0" applyFont="1" applyFill="1" applyBorder="1" applyAlignment="1" applyProtection="1">
      <alignment horizontal="center" vertical="center"/>
      <protection locked="0"/>
    </xf>
    <xf numFmtId="0" fontId="24" fillId="5" borderId="30" xfId="0" applyFont="1" applyFill="1" applyBorder="1" applyAlignment="1" applyProtection="1">
      <alignment horizontal="center" vertical="center"/>
      <protection locked="0"/>
    </xf>
    <xf numFmtId="0" fontId="24" fillId="5" borderId="27" xfId="0" applyFont="1" applyFill="1" applyBorder="1" applyAlignment="1" applyProtection="1">
      <alignment horizontal="center" vertical="center" wrapText="1"/>
      <protection locked="0"/>
    </xf>
    <xf numFmtId="0" fontId="0" fillId="5" borderId="27" xfId="0" applyFont="1" applyFill="1" applyBorder="1" applyAlignment="1" applyProtection="1">
      <alignment horizontal="center" vertical="center"/>
      <protection locked="0"/>
    </xf>
    <xf numFmtId="164" fontId="0" fillId="5" borderId="28" xfId="0" applyNumberFormat="1" applyFont="1" applyFill="1" applyBorder="1" applyAlignment="1" applyProtection="1">
      <alignment horizontal="center" vertical="center"/>
      <protection locked="0"/>
    </xf>
    <xf numFmtId="0" fontId="0" fillId="5" borderId="30" xfId="0" applyFont="1" applyFill="1" applyBorder="1" applyAlignment="1" applyProtection="1">
      <alignment horizontal="center" vertical="center"/>
      <protection locked="0"/>
    </xf>
    <xf numFmtId="164" fontId="0" fillId="5" borderId="31" xfId="0" applyNumberFormat="1" applyFont="1" applyFill="1" applyBorder="1" applyAlignment="1" applyProtection="1">
      <alignment horizontal="center" vertical="center"/>
      <protection locked="0"/>
    </xf>
    <xf numFmtId="164" fontId="0" fillId="2" borderId="0" xfId="0" applyNumberFormat="1" applyFill="1" applyBorder="1" applyAlignment="1" applyProtection="1">
      <alignment horizontal="center" vertical="center"/>
      <protection hidden="1"/>
    </xf>
    <xf numFmtId="0" fontId="0" fillId="2" borderId="0" xfId="0" applyFill="1" applyAlignment="1" applyProtection="1">
      <alignment horizontal="center" vertical="center"/>
      <protection hidden="1"/>
    </xf>
    <xf numFmtId="0" fontId="0" fillId="5" borderId="37" xfId="0" applyFont="1" applyFill="1" applyBorder="1" applyAlignment="1" applyProtection="1">
      <alignment horizontal="center" vertical="center"/>
      <protection locked="0"/>
    </xf>
    <xf numFmtId="164" fontId="0" fillId="5" borderId="38" xfId="0" applyNumberFormat="1" applyFont="1" applyFill="1" applyBorder="1" applyAlignment="1" applyProtection="1">
      <alignment horizontal="center" vertical="center"/>
      <protection locked="0"/>
    </xf>
    <xf numFmtId="0" fontId="0" fillId="2" borderId="0" xfId="0" applyFill="1" applyAlignment="1" applyProtection="1">
      <alignment horizontal="center" vertical="center" wrapText="1"/>
      <protection hidden="1"/>
    </xf>
    <xf numFmtId="0" fontId="2" fillId="8" borderId="32" xfId="0" applyFont="1" applyFill="1" applyBorder="1" applyAlignment="1" applyProtection="1">
      <alignment horizontal="center" vertical="center" wrapText="1"/>
      <protection hidden="1"/>
    </xf>
    <xf numFmtId="0" fontId="2" fillId="8" borderId="33" xfId="0" applyFont="1" applyFill="1" applyBorder="1" applyAlignment="1" applyProtection="1">
      <alignment horizontal="center" vertical="center" wrapText="1"/>
      <protection hidden="1"/>
    </xf>
    <xf numFmtId="49" fontId="21" fillId="8" borderId="33" xfId="11" applyNumberFormat="1" applyFont="1" applyFill="1" applyBorder="1" applyAlignment="1" applyProtection="1">
      <alignment horizontal="center" vertical="center" wrapText="1"/>
      <protection hidden="1"/>
    </xf>
    <xf numFmtId="0" fontId="0" fillId="2" borderId="14" xfId="0" applyFill="1" applyBorder="1" applyAlignment="1" applyProtection="1">
      <alignment horizontal="center" vertical="center" wrapText="1"/>
      <protection hidden="1"/>
    </xf>
    <xf numFmtId="164" fontId="0" fillId="8" borderId="28" xfId="0" applyNumberFormat="1" applyFont="1" applyFill="1" applyBorder="1" applyAlignment="1" applyProtection="1">
      <alignment horizontal="center" vertical="center" wrapText="1"/>
      <protection hidden="1"/>
    </xf>
    <xf numFmtId="0" fontId="0" fillId="2" borderId="0" xfId="0" applyFill="1" applyBorder="1" applyAlignment="1" applyProtection="1">
      <alignment horizontal="center" vertical="center" wrapText="1"/>
      <protection hidden="1"/>
    </xf>
    <xf numFmtId="0" fontId="0" fillId="8" borderId="29" xfId="0" applyFont="1" applyFill="1" applyBorder="1" applyAlignment="1" applyProtection="1">
      <alignment horizontal="center" vertical="center" wrapText="1"/>
      <protection hidden="1"/>
    </xf>
    <xf numFmtId="164" fontId="0" fillId="8" borderId="31" xfId="0" applyNumberFormat="1" applyFont="1" applyFill="1" applyBorder="1" applyAlignment="1" applyProtection="1">
      <alignment horizontal="center" vertical="center" wrapText="1"/>
      <protection hidden="1"/>
    </xf>
    <xf numFmtId="0" fontId="0" fillId="8" borderId="36" xfId="0" applyFont="1" applyFill="1" applyBorder="1" applyAlignment="1" applyProtection="1">
      <alignment horizontal="center" vertical="center" wrapText="1"/>
      <protection hidden="1"/>
    </xf>
    <xf numFmtId="164" fontId="0" fillId="8" borderId="38" xfId="0" applyNumberFormat="1" applyFont="1" applyFill="1" applyBorder="1" applyAlignment="1" applyProtection="1">
      <alignment horizontal="center" vertical="center" wrapText="1"/>
      <protection hidden="1"/>
    </xf>
    <xf numFmtId="164" fontId="2" fillId="8" borderId="34" xfId="0" applyNumberFormat="1" applyFont="1" applyFill="1" applyBorder="1" applyAlignment="1" applyProtection="1">
      <alignment horizontal="center" vertical="center" wrapText="1"/>
      <protection hidden="1"/>
    </xf>
    <xf numFmtId="0" fontId="0" fillId="8" borderId="30" xfId="0" applyFont="1" applyFill="1" applyBorder="1" applyAlignment="1" applyProtection="1">
      <alignment horizontal="center" vertical="center" wrapText="1"/>
      <protection hidden="1"/>
    </xf>
    <xf numFmtId="164" fontId="0" fillId="8" borderId="28" xfId="0" applyNumberFormat="1" applyFont="1" applyFill="1" applyBorder="1" applyAlignment="1" applyProtection="1">
      <alignment horizontal="center" vertical="center"/>
      <protection hidden="1"/>
    </xf>
    <xf numFmtId="0" fontId="0" fillId="8" borderId="29" xfId="0" applyFont="1" applyFill="1" applyBorder="1" applyAlignment="1" applyProtection="1">
      <alignment horizontal="center" vertical="center"/>
      <protection hidden="1"/>
    </xf>
    <xf numFmtId="164" fontId="0" fillId="8" borderId="31" xfId="0" applyNumberFormat="1" applyFont="1" applyFill="1" applyBorder="1" applyAlignment="1" applyProtection="1">
      <alignment horizontal="center" vertical="center"/>
      <protection hidden="1"/>
    </xf>
    <xf numFmtId="0" fontId="0" fillId="2" borderId="12" xfId="0" applyFill="1" applyBorder="1" applyAlignment="1" applyProtection="1">
      <alignment horizontal="center" vertical="center"/>
      <protection hidden="1"/>
    </xf>
    <xf numFmtId="0" fontId="0" fillId="2" borderId="13" xfId="0" applyFill="1" applyBorder="1" applyAlignment="1" applyProtection="1">
      <alignment horizontal="center" vertical="center"/>
      <protection hidden="1"/>
    </xf>
    <xf numFmtId="0" fontId="0" fillId="2" borderId="0" xfId="0" applyFill="1" applyProtection="1">
      <protection hidden="1"/>
    </xf>
    <xf numFmtId="0" fontId="0" fillId="2" borderId="0" xfId="0" applyFill="1" applyBorder="1" applyProtection="1">
      <protection hidden="1"/>
    </xf>
    <xf numFmtId="0" fontId="2" fillId="8" borderId="35" xfId="0" applyFont="1" applyFill="1" applyBorder="1" applyAlignment="1" applyProtection="1">
      <alignment horizontal="center" vertical="center"/>
      <protection hidden="1"/>
    </xf>
    <xf numFmtId="164" fontId="21" fillId="8" borderId="34" xfId="1" applyNumberFormat="1" applyFont="1" applyFill="1" applyBorder="1" applyAlignment="1" applyProtection="1">
      <alignment horizontal="center" vertical="center"/>
      <protection hidden="1"/>
    </xf>
    <xf numFmtId="0" fontId="2" fillId="8" borderId="6" xfId="0" applyFont="1" applyFill="1" applyBorder="1" applyAlignment="1" applyProtection="1">
      <alignment horizontal="center" vertical="center"/>
      <protection hidden="1"/>
    </xf>
    <xf numFmtId="0" fontId="2" fillId="8" borderId="33" xfId="0" applyFont="1" applyFill="1" applyBorder="1" applyAlignment="1" applyProtection="1">
      <alignment horizontal="center" vertical="center"/>
      <protection hidden="1"/>
    </xf>
    <xf numFmtId="0" fontId="0" fillId="2" borderId="14" xfId="0" applyFill="1" applyBorder="1" applyAlignment="1" applyProtection="1">
      <alignment horizontal="center" vertical="center"/>
      <protection hidden="1"/>
    </xf>
    <xf numFmtId="0" fontId="0" fillId="8" borderId="27" xfId="0" applyFont="1" applyFill="1" applyBorder="1" applyAlignment="1" applyProtection="1">
      <alignment horizontal="center" vertical="center"/>
      <protection hidden="1"/>
    </xf>
    <xf numFmtId="164" fontId="1" fillId="8" borderId="28" xfId="0" applyNumberFormat="1" applyFont="1" applyFill="1" applyBorder="1" applyAlignment="1" applyProtection="1">
      <alignment horizontal="center" vertical="center"/>
      <protection hidden="1"/>
    </xf>
    <xf numFmtId="0" fontId="2" fillId="2" borderId="12" xfId="0" applyFont="1" applyFill="1" applyBorder="1" applyAlignment="1" applyProtection="1">
      <alignment horizontal="center" vertical="center"/>
      <protection hidden="1"/>
    </xf>
    <xf numFmtId="0" fontId="9" fillId="8" borderId="33" xfId="0" applyFont="1" applyFill="1" applyBorder="1" applyAlignment="1" applyProtection="1">
      <alignment horizontal="center" vertical="center"/>
      <protection hidden="1"/>
    </xf>
    <xf numFmtId="0" fontId="9" fillId="8" borderId="32" xfId="0" applyFont="1" applyFill="1" applyBorder="1" applyAlignment="1" applyProtection="1">
      <alignment horizontal="center" vertical="center" wrapText="1"/>
      <protection hidden="1"/>
    </xf>
    <xf numFmtId="0" fontId="9" fillId="8" borderId="33" xfId="0" applyFont="1" applyFill="1" applyBorder="1" applyAlignment="1" applyProtection="1">
      <alignment horizontal="center" vertical="center" wrapText="1"/>
      <protection hidden="1"/>
    </xf>
    <xf numFmtId="0" fontId="9" fillId="8" borderId="6" xfId="0" applyFont="1" applyFill="1" applyBorder="1" applyAlignment="1" applyProtection="1">
      <alignment horizontal="center" vertical="center" wrapText="1"/>
      <protection hidden="1"/>
    </xf>
    <xf numFmtId="164" fontId="0" fillId="8" borderId="38" xfId="0" applyNumberFormat="1" applyFont="1" applyFill="1" applyBorder="1" applyAlignment="1" applyProtection="1">
      <alignment horizontal="center" vertical="center"/>
      <protection hidden="1"/>
    </xf>
    <xf numFmtId="164" fontId="2" fillId="8" borderId="4" xfId="0" applyNumberFormat="1" applyFont="1" applyFill="1" applyBorder="1" applyAlignment="1" applyProtection="1">
      <alignment horizontal="center" vertical="center"/>
      <protection hidden="1"/>
    </xf>
    <xf numFmtId="164" fontId="0" fillId="5" borderId="27" xfId="0" applyNumberFormat="1" applyFont="1" applyFill="1" applyBorder="1" applyAlignment="1" applyProtection="1">
      <alignment horizontal="center" vertical="center"/>
      <protection locked="0"/>
    </xf>
    <xf numFmtId="164" fontId="0" fillId="5" borderId="30" xfId="0" applyNumberFormat="1" applyFont="1" applyFill="1" applyBorder="1" applyAlignment="1" applyProtection="1">
      <alignment horizontal="center" vertical="center"/>
      <protection locked="0"/>
    </xf>
    <xf numFmtId="164" fontId="0" fillId="5" borderId="37" xfId="0" applyNumberFormat="1" applyFont="1" applyFill="1" applyBorder="1" applyAlignment="1" applyProtection="1">
      <alignment horizontal="center" vertical="center"/>
      <protection locked="0"/>
    </xf>
    <xf numFmtId="0" fontId="21" fillId="8" borderId="3" xfId="0" applyFont="1" applyFill="1" applyBorder="1" applyAlignment="1" applyProtection="1">
      <alignment horizontal="center" vertical="center" wrapText="1"/>
      <protection hidden="1"/>
    </xf>
    <xf numFmtId="0" fontId="21" fillId="8" borderId="33" xfId="0" applyFont="1" applyFill="1" applyBorder="1" applyAlignment="1" applyProtection="1">
      <alignment horizontal="center" vertical="center" wrapText="1"/>
      <protection hidden="1"/>
    </xf>
    <xf numFmtId="0" fontId="21" fillId="8" borderId="32" xfId="0" applyFont="1" applyFill="1" applyBorder="1" applyAlignment="1" applyProtection="1">
      <alignment horizontal="center" vertical="center" wrapText="1"/>
      <protection hidden="1"/>
    </xf>
    <xf numFmtId="0" fontId="0" fillId="2" borderId="12" xfId="0" applyFill="1" applyBorder="1" applyAlignment="1" applyProtection="1">
      <alignment horizontal="center" vertical="center" wrapText="1"/>
      <protection hidden="1"/>
    </xf>
    <xf numFmtId="0" fontId="0" fillId="2" borderId="0" xfId="0" applyNumberFormat="1" applyFill="1" applyAlignment="1" applyProtection="1">
      <alignment horizontal="center" vertical="center"/>
      <protection hidden="1"/>
    </xf>
    <xf numFmtId="0" fontId="0" fillId="2" borderId="11" xfId="0" applyFill="1" applyBorder="1" applyAlignment="1" applyProtection="1">
      <alignment horizontal="center" vertical="center"/>
      <protection hidden="1"/>
    </xf>
    <xf numFmtId="0" fontId="0" fillId="2" borderId="15" xfId="0" applyFill="1" applyBorder="1" applyAlignment="1" applyProtection="1">
      <alignment horizontal="center" vertical="center"/>
      <protection hidden="1"/>
    </xf>
    <xf numFmtId="0" fontId="6" fillId="2" borderId="0" xfId="0" applyFont="1" applyFill="1" applyAlignment="1" applyProtection="1">
      <alignment horizontal="center" vertical="center"/>
      <protection hidden="1"/>
    </xf>
    <xf numFmtId="0" fontId="7" fillId="2" borderId="14" xfId="0" applyFont="1" applyFill="1" applyBorder="1" applyAlignment="1" applyProtection="1">
      <alignment horizontal="center" vertical="center" wrapText="1"/>
      <protection hidden="1"/>
    </xf>
    <xf numFmtId="0" fontId="7" fillId="2" borderId="0" xfId="0" applyFont="1" applyFill="1" applyBorder="1" applyAlignment="1" applyProtection="1">
      <alignment horizontal="center" vertical="center" wrapText="1"/>
      <protection hidden="1"/>
    </xf>
    <xf numFmtId="0" fontId="7" fillId="2" borderId="5" xfId="0" applyFont="1" applyFill="1" applyBorder="1" applyAlignment="1" applyProtection="1">
      <alignment horizontal="center" vertical="center" wrapText="1"/>
      <protection hidden="1"/>
    </xf>
    <xf numFmtId="0" fontId="0" fillId="2" borderId="0" xfId="0" applyFill="1" applyBorder="1" applyAlignment="1" applyProtection="1">
      <alignment horizontal="left" vertical="center" wrapText="1"/>
      <protection hidden="1"/>
    </xf>
    <xf numFmtId="164" fontId="20" fillId="8" borderId="31" xfId="3" applyNumberFormat="1" applyFont="1" applyFill="1" applyBorder="1" applyAlignment="1" applyProtection="1">
      <alignment horizontal="center" vertical="center"/>
      <protection hidden="1"/>
    </xf>
    <xf numFmtId="164" fontId="20" fillId="8" borderId="25" xfId="3" applyNumberFormat="1" applyFont="1" applyFill="1" applyBorder="1" applyAlignment="1" applyProtection="1">
      <alignment horizontal="center" vertical="center"/>
      <protection hidden="1"/>
    </xf>
    <xf numFmtId="164" fontId="20" fillId="8" borderId="19" xfId="3" applyNumberFormat="1" applyFont="1" applyFill="1" applyBorder="1" applyAlignment="1" applyProtection="1">
      <alignment horizontal="center" vertical="center"/>
      <protection hidden="1"/>
    </xf>
    <xf numFmtId="164" fontId="20" fillId="8" borderId="41" xfId="3" applyNumberFormat="1" applyFont="1" applyFill="1" applyBorder="1" applyAlignment="1" applyProtection="1">
      <alignment horizontal="center" vertical="center"/>
      <protection hidden="1"/>
    </xf>
    <xf numFmtId="0" fontId="0" fillId="2" borderId="0" xfId="0" applyFill="1" applyBorder="1" applyAlignment="1" applyProtection="1">
      <alignment horizontal="right" vertical="center"/>
      <protection hidden="1"/>
    </xf>
    <xf numFmtId="0" fontId="0" fillId="2" borderId="0" xfId="0" applyFill="1" applyAlignment="1" applyProtection="1">
      <alignment vertical="center"/>
      <protection hidden="1"/>
    </xf>
    <xf numFmtId="164" fontId="20" fillId="2" borderId="0" xfId="3" applyNumberFormat="1" applyFont="1" applyFill="1" applyBorder="1" applyAlignment="1" applyProtection="1">
      <alignment horizontal="center" vertical="center"/>
      <protection hidden="1"/>
    </xf>
    <xf numFmtId="0" fontId="0" fillId="2" borderId="0" xfId="0" applyFill="1" applyBorder="1" applyAlignment="1" applyProtection="1">
      <alignment vertical="center"/>
      <protection hidden="1"/>
    </xf>
    <xf numFmtId="164" fontId="7" fillId="2" borderId="0" xfId="0" applyNumberFormat="1" applyFont="1" applyFill="1" applyBorder="1" applyAlignment="1" applyProtection="1">
      <alignment horizontal="center" vertical="center"/>
      <protection hidden="1"/>
    </xf>
    <xf numFmtId="0" fontId="0" fillId="2" borderId="20" xfId="0" applyFill="1" applyBorder="1" applyAlignment="1" applyProtection="1">
      <alignment horizontal="center" vertical="center"/>
      <protection hidden="1"/>
    </xf>
    <xf numFmtId="0" fontId="0" fillId="2" borderId="18" xfId="0" applyFill="1" applyBorder="1" applyAlignment="1" applyProtection="1">
      <alignment horizontal="center" vertical="center"/>
      <protection hidden="1"/>
    </xf>
    <xf numFmtId="0" fontId="28" fillId="10" borderId="34" xfId="0" applyFont="1" applyFill="1" applyBorder="1" applyAlignment="1" applyProtection="1">
      <alignment horizontal="center" vertical="center"/>
      <protection hidden="1"/>
    </xf>
    <xf numFmtId="0" fontId="0" fillId="8" borderId="50" xfId="0" applyFont="1" applyFill="1" applyBorder="1" applyAlignment="1" applyProtection="1">
      <alignment horizontal="center" vertical="center" wrapText="1"/>
      <protection hidden="1"/>
    </xf>
    <xf numFmtId="0" fontId="24" fillId="5" borderId="51" xfId="0" applyFont="1" applyFill="1" applyBorder="1" applyAlignment="1" applyProtection="1">
      <alignment horizontal="center" vertical="center"/>
      <protection locked="0"/>
    </xf>
    <xf numFmtId="0" fontId="0" fillId="8" borderId="50" xfId="0" applyFont="1" applyFill="1" applyBorder="1" applyAlignment="1" applyProtection="1">
      <alignment horizontal="center" vertical="center"/>
      <protection hidden="1"/>
    </xf>
    <xf numFmtId="0" fontId="0" fillId="5" borderId="51" xfId="0" applyFont="1" applyFill="1" applyBorder="1" applyAlignment="1" applyProtection="1">
      <alignment horizontal="center" vertical="center"/>
      <protection locked="0"/>
    </xf>
    <xf numFmtId="0" fontId="19" fillId="6" borderId="2" xfId="0" applyFont="1" applyFill="1" applyBorder="1" applyAlignment="1" applyProtection="1">
      <alignment horizontal="center" vertical="center"/>
      <protection hidden="1"/>
    </xf>
    <xf numFmtId="0" fontId="19" fillId="6" borderId="2" xfId="0" applyFont="1" applyFill="1" applyBorder="1" applyAlignment="1" applyProtection="1">
      <alignment horizontal="center" vertical="center" wrapText="1"/>
      <protection hidden="1"/>
    </xf>
    <xf numFmtId="0" fontId="18" fillId="6" borderId="2" xfId="0" applyFont="1" applyFill="1" applyBorder="1" applyAlignment="1" applyProtection="1">
      <alignment horizontal="center" vertical="center" wrapText="1"/>
      <protection hidden="1"/>
    </xf>
    <xf numFmtId="0" fontId="18" fillId="6" borderId="3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Protection="1">
      <protection hidden="1"/>
    </xf>
    <xf numFmtId="0" fontId="0" fillId="7" borderId="2" xfId="0" applyFont="1" applyFill="1" applyBorder="1" applyAlignment="1" applyProtection="1">
      <alignment horizontal="center"/>
      <protection hidden="1"/>
    </xf>
    <xf numFmtId="0" fontId="0" fillId="0" borderId="0" xfId="0" applyProtection="1">
      <protection hidden="1"/>
    </xf>
    <xf numFmtId="0" fontId="0" fillId="0" borderId="16" xfId="0" applyFont="1" applyFill="1" applyBorder="1" applyAlignment="1" applyProtection="1">
      <alignment horizontal="left" wrapText="1"/>
      <protection hidden="1"/>
    </xf>
    <xf numFmtId="0" fontId="0" fillId="0" borderId="24" xfId="0" applyFont="1" applyFill="1" applyBorder="1" applyAlignment="1" applyProtection="1">
      <alignment horizontal="left" wrapText="1"/>
      <protection hidden="1"/>
    </xf>
    <xf numFmtId="0" fontId="0" fillId="0" borderId="24" xfId="0" applyBorder="1" applyAlignment="1" applyProtection="1">
      <alignment horizontal="left" wrapText="1"/>
      <protection hidden="1"/>
    </xf>
    <xf numFmtId="0" fontId="0" fillId="0" borderId="22" xfId="0" applyBorder="1" applyAlignment="1" applyProtection="1">
      <alignment horizontal="left" wrapText="1"/>
      <protection hidden="1"/>
    </xf>
    <xf numFmtId="0" fontId="0" fillId="7" borderId="2" xfId="0" applyFont="1" applyFill="1" applyBorder="1" applyAlignment="1" applyProtection="1">
      <alignment horizontal="center" wrapText="1"/>
      <protection hidden="1"/>
    </xf>
    <xf numFmtId="0" fontId="0" fillId="0" borderId="11" xfId="0" applyFont="1" applyFill="1" applyBorder="1" applyAlignment="1" applyProtection="1">
      <alignment horizontal="center" wrapText="1"/>
      <protection hidden="1"/>
    </xf>
    <xf numFmtId="0" fontId="0" fillId="0" borderId="13" xfId="0" applyFont="1" applyFill="1" applyBorder="1" applyAlignment="1" applyProtection="1">
      <alignment horizontal="center" wrapText="1"/>
      <protection hidden="1"/>
    </xf>
    <xf numFmtId="0" fontId="0" fillId="0" borderId="24" xfId="0" applyBorder="1" applyProtection="1">
      <protection hidden="1"/>
    </xf>
    <xf numFmtId="0" fontId="6" fillId="0" borderId="0" xfId="0" applyFont="1" applyFill="1" applyBorder="1" applyProtection="1">
      <protection hidden="1"/>
    </xf>
    <xf numFmtId="0" fontId="0" fillId="0" borderId="0" xfId="0" applyFont="1" applyFill="1" applyBorder="1" applyAlignment="1" applyProtection="1">
      <alignment horizontal="left" vertical="center"/>
      <protection hidden="1"/>
    </xf>
    <xf numFmtId="0" fontId="5" fillId="0" borderId="0" xfId="0" applyFont="1" applyFill="1" applyBorder="1" applyProtection="1">
      <protection hidden="1"/>
    </xf>
    <xf numFmtId="0" fontId="0" fillId="0" borderId="24" xfId="0" applyFill="1" applyBorder="1" applyProtection="1">
      <protection hidden="1"/>
    </xf>
    <xf numFmtId="0" fontId="6" fillId="0" borderId="0" xfId="0" applyFont="1" applyFill="1" applyBorder="1" applyAlignment="1" applyProtection="1">
      <alignment horizontal="left" vertical="center" wrapText="1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horizontal="left" vertical="center"/>
      <protection hidden="1"/>
    </xf>
    <xf numFmtId="0" fontId="0" fillId="0" borderId="22" xfId="0" applyFill="1" applyBorder="1" applyProtection="1">
      <protection hidden="1"/>
    </xf>
    <xf numFmtId="0" fontId="0" fillId="0" borderId="0" xfId="0" applyFill="1" applyBorder="1" applyProtection="1">
      <protection hidden="1"/>
    </xf>
    <xf numFmtId="0" fontId="0" fillId="0" borderId="16" xfId="0" applyBorder="1" applyProtection="1">
      <protection hidden="1"/>
    </xf>
    <xf numFmtId="0" fontId="6" fillId="0" borderId="0" xfId="0" applyFont="1" applyBorder="1" applyAlignment="1" applyProtection="1">
      <alignment horizontal="left" vertical="center" wrapText="1"/>
      <protection hidden="1"/>
    </xf>
    <xf numFmtId="0" fontId="0" fillId="0" borderId="0" xfId="0" applyBorder="1" applyProtection="1">
      <protection hidden="1"/>
    </xf>
    <xf numFmtId="0" fontId="0" fillId="0" borderId="14" xfId="0" applyBorder="1" applyProtection="1">
      <protection hidden="1"/>
    </xf>
    <xf numFmtId="0" fontId="0" fillId="0" borderId="0" xfId="0" applyFont="1" applyFill="1" applyBorder="1" applyProtection="1">
      <protection hidden="1"/>
    </xf>
    <xf numFmtId="0" fontId="16" fillId="0" borderId="0" xfId="0" applyFont="1" applyFill="1" applyBorder="1" applyAlignment="1" applyProtection="1">
      <alignment horizontal="left" vertical="center" wrapText="1"/>
      <protection hidden="1"/>
    </xf>
    <xf numFmtId="164" fontId="0" fillId="5" borderId="27" xfId="0" applyNumberFormat="1" applyFont="1" applyFill="1" applyBorder="1" applyAlignment="1" applyProtection="1">
      <alignment horizontal="center" vertical="center" wrapText="1"/>
      <protection locked="0"/>
    </xf>
    <xf numFmtId="164" fontId="0" fillId="5" borderId="30" xfId="0" applyNumberFormat="1" applyFont="1" applyFill="1" applyBorder="1" applyAlignment="1" applyProtection="1">
      <alignment horizontal="center" vertical="center" wrapText="1"/>
      <protection locked="0"/>
    </xf>
    <xf numFmtId="0" fontId="0" fillId="5" borderId="37" xfId="0" applyFont="1" applyFill="1" applyBorder="1" applyAlignment="1" applyProtection="1">
      <alignment horizontal="center" vertical="center" wrapText="1"/>
      <protection locked="0"/>
    </xf>
    <xf numFmtId="164" fontId="0" fillId="5" borderId="37" xfId="0" applyNumberFormat="1" applyFont="1" applyFill="1" applyBorder="1" applyAlignment="1" applyProtection="1">
      <alignment horizontal="center" vertical="center" wrapText="1"/>
      <protection locked="0"/>
    </xf>
    <xf numFmtId="0" fontId="2" fillId="8" borderId="32" xfId="0" applyFont="1" applyFill="1" applyBorder="1" applyAlignment="1" applyProtection="1">
      <alignment horizontal="center" vertical="center"/>
      <protection hidden="1"/>
    </xf>
    <xf numFmtId="0" fontId="0" fillId="8" borderId="30" xfId="0" applyFont="1" applyFill="1" applyBorder="1" applyAlignment="1" applyProtection="1">
      <alignment horizontal="center" vertical="center"/>
      <protection hidden="1"/>
    </xf>
    <xf numFmtId="0" fontId="0" fillId="8" borderId="36" xfId="0" applyFont="1" applyFill="1" applyBorder="1" applyAlignment="1" applyProtection="1">
      <alignment horizontal="center" vertical="center"/>
      <protection hidden="1"/>
    </xf>
    <xf numFmtId="0" fontId="0" fillId="8" borderId="37" xfId="0" applyFont="1" applyFill="1" applyBorder="1" applyAlignment="1" applyProtection="1">
      <alignment horizontal="center" vertical="center"/>
      <protection hidden="1"/>
    </xf>
    <xf numFmtId="0" fontId="0" fillId="5" borderId="51" xfId="0" applyFont="1" applyFill="1" applyBorder="1" applyAlignment="1" applyProtection="1">
      <alignment horizontal="center" vertical="center" wrapText="1"/>
      <protection locked="0"/>
    </xf>
    <xf numFmtId="164" fontId="0" fillId="5" borderId="38" xfId="0" applyNumberFormat="1" applyFont="1" applyFill="1" applyBorder="1" applyAlignment="1" applyProtection="1">
      <alignment horizontal="center" vertical="center" wrapText="1"/>
      <protection locked="0"/>
    </xf>
    <xf numFmtId="14" fontId="0" fillId="5" borderId="27" xfId="0" applyNumberFormat="1" applyFont="1" applyFill="1" applyBorder="1" applyAlignment="1" applyProtection="1">
      <alignment horizontal="center" vertical="center" wrapText="1"/>
      <protection locked="0"/>
    </xf>
    <xf numFmtId="14" fontId="0" fillId="5" borderId="30" xfId="0" applyNumberFormat="1" applyFont="1" applyFill="1" applyBorder="1" applyAlignment="1" applyProtection="1">
      <alignment horizontal="center" vertical="center" wrapText="1"/>
      <protection locked="0"/>
    </xf>
    <xf numFmtId="14" fontId="0" fillId="5" borderId="3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2" xfId="0" applyBorder="1" applyProtection="1">
      <protection hidden="1"/>
    </xf>
    <xf numFmtId="0" fontId="0" fillId="0" borderId="11" xfId="0" applyFill="1" applyBorder="1" applyAlignment="1" applyProtection="1">
      <alignment vertical="center" wrapText="1"/>
      <protection hidden="1"/>
    </xf>
    <xf numFmtId="0" fontId="0" fillId="0" borderId="14" xfId="0" applyFill="1" applyBorder="1" applyAlignment="1" applyProtection="1">
      <alignment vertical="center" wrapText="1"/>
      <protection hidden="1"/>
    </xf>
    <xf numFmtId="0" fontId="0" fillId="0" borderId="14" xfId="0" applyFill="1" applyBorder="1" applyAlignment="1" applyProtection="1">
      <alignment horizontal="left" vertical="center" wrapText="1"/>
      <protection hidden="1"/>
    </xf>
    <xf numFmtId="0" fontId="0" fillId="0" borderId="0" xfId="0" applyFont="1" applyBorder="1" applyProtection="1">
      <protection hidden="1"/>
    </xf>
    <xf numFmtId="0" fontId="0" fillId="0" borderId="0" xfId="0" applyFont="1" applyFill="1" applyBorder="1" applyAlignment="1" applyProtection="1">
      <alignment horizontal="left" vertical="center" wrapText="1"/>
      <protection hidden="1"/>
    </xf>
    <xf numFmtId="0" fontId="0" fillId="0" borderId="0" xfId="0" applyFont="1" applyBorder="1" applyAlignment="1" applyProtection="1">
      <alignment horizontal="center"/>
      <protection hidden="1"/>
    </xf>
    <xf numFmtId="0" fontId="2" fillId="0" borderId="2" xfId="0" applyFont="1" applyBorder="1" applyAlignment="1" applyProtection="1">
      <alignment horizontal="center" vertical="center"/>
      <protection hidden="1"/>
    </xf>
    <xf numFmtId="0" fontId="2" fillId="0" borderId="3" xfId="0" applyFont="1" applyFill="1" applyBorder="1" applyAlignment="1" applyProtection="1">
      <alignment horizontal="center" vertical="center" wrapText="1"/>
      <protection hidden="1"/>
    </xf>
    <xf numFmtId="0" fontId="2" fillId="0" borderId="2" xfId="0" applyFont="1" applyBorder="1" applyAlignment="1" applyProtection="1">
      <alignment horizontal="center"/>
      <protection hidden="1"/>
    </xf>
    <xf numFmtId="0" fontId="0" fillId="0" borderId="14" xfId="0" applyBorder="1" applyAlignment="1" applyProtection="1">
      <protection hidden="1"/>
    </xf>
    <xf numFmtId="0" fontId="0" fillId="0" borderId="0" xfId="0" applyBorder="1" applyAlignment="1" applyProtection="1">
      <protection hidden="1"/>
    </xf>
    <xf numFmtId="0" fontId="0" fillId="8" borderId="52" xfId="0" applyFont="1" applyFill="1" applyBorder="1" applyAlignment="1" applyProtection="1">
      <alignment horizontal="center" vertical="center"/>
      <protection hidden="1"/>
    </xf>
    <xf numFmtId="0" fontId="26" fillId="2" borderId="14" xfId="0" applyFont="1" applyFill="1" applyBorder="1" applyAlignment="1" applyProtection="1">
      <alignment horizontal="center" vertical="center" wrapText="1" readingOrder="1"/>
      <protection hidden="1"/>
    </xf>
    <xf numFmtId="0" fontId="26" fillId="2" borderId="0" xfId="0" applyFont="1" applyFill="1" applyBorder="1" applyAlignment="1" applyProtection="1">
      <alignment horizontal="center" vertical="center" wrapText="1" readingOrder="1"/>
      <protection hidden="1"/>
    </xf>
    <xf numFmtId="0" fontId="26" fillId="2" borderId="15" xfId="0" applyFont="1" applyFill="1" applyBorder="1" applyAlignment="1" applyProtection="1">
      <alignment horizontal="center" vertical="center" wrapText="1" readingOrder="1"/>
      <protection hidden="1"/>
    </xf>
    <xf numFmtId="164" fontId="2" fillId="8" borderId="34" xfId="0" applyNumberFormat="1" applyFont="1" applyFill="1" applyBorder="1" applyAlignment="1" applyProtection="1">
      <alignment horizontal="center" vertical="center"/>
      <protection hidden="1"/>
    </xf>
    <xf numFmtId="0" fontId="0" fillId="5" borderId="53" xfId="0" applyFont="1" applyFill="1" applyBorder="1" applyAlignment="1" applyProtection="1">
      <alignment horizontal="center" vertical="center"/>
      <protection locked="0"/>
    </xf>
    <xf numFmtId="0" fontId="0" fillId="8" borderId="53" xfId="0" applyFont="1" applyFill="1" applyBorder="1" applyAlignment="1" applyProtection="1">
      <alignment horizontal="center" vertical="center"/>
      <protection hidden="1"/>
    </xf>
    <xf numFmtId="164" fontId="21" fillId="8" borderId="34" xfId="0" applyNumberFormat="1" applyFont="1" applyFill="1" applyBorder="1" applyAlignment="1" applyProtection="1">
      <alignment horizontal="center" vertical="center" wrapText="1"/>
      <protection hidden="1"/>
    </xf>
    <xf numFmtId="164" fontId="2" fillId="8" borderId="20" xfId="0" applyNumberFormat="1" applyFont="1" applyFill="1" applyBorder="1" applyAlignment="1" applyProtection="1">
      <alignment horizontal="center" vertical="center" wrapText="1"/>
      <protection hidden="1"/>
    </xf>
    <xf numFmtId="0" fontId="0" fillId="2" borderId="0" xfId="0" applyFill="1" applyBorder="1" applyAlignment="1" applyProtection="1">
      <alignment horizontal="center" vertical="center"/>
      <protection hidden="1"/>
    </xf>
    <xf numFmtId="0" fontId="0" fillId="2" borderId="5" xfId="0" applyFill="1" applyBorder="1" applyAlignment="1" applyProtection="1">
      <alignment horizontal="center" vertical="center"/>
      <protection hidden="1"/>
    </xf>
    <xf numFmtId="0" fontId="3" fillId="2" borderId="0" xfId="0" applyFont="1" applyFill="1" applyBorder="1" applyAlignment="1" applyProtection="1">
      <alignment horizontal="center" vertical="center" wrapText="1"/>
      <protection hidden="1"/>
    </xf>
    <xf numFmtId="0" fontId="2" fillId="2" borderId="0" xfId="0" applyFont="1" applyFill="1" applyBorder="1" applyAlignment="1" applyProtection="1">
      <alignment horizontal="center" vertical="center"/>
      <protection hidden="1"/>
    </xf>
    <xf numFmtId="0" fontId="2" fillId="8" borderId="3" xfId="0" applyFont="1" applyFill="1" applyBorder="1" applyAlignment="1" applyProtection="1">
      <alignment horizontal="center" vertical="center"/>
      <protection hidden="1"/>
    </xf>
    <xf numFmtId="0" fontId="2" fillId="8" borderId="3" xfId="0" applyFont="1" applyFill="1" applyBorder="1" applyAlignment="1" applyProtection="1">
      <alignment horizontal="center" vertical="center" wrapText="1"/>
      <protection hidden="1"/>
    </xf>
    <xf numFmtId="0" fontId="2" fillId="8" borderId="6" xfId="0" applyFont="1" applyFill="1" applyBorder="1" applyAlignment="1" applyProtection="1">
      <alignment horizontal="center" vertical="center" wrapText="1"/>
      <protection hidden="1"/>
    </xf>
    <xf numFmtId="0" fontId="9" fillId="8" borderId="3" xfId="0" applyFont="1" applyFill="1" applyBorder="1" applyAlignment="1" applyProtection="1">
      <alignment horizontal="center" vertical="center" wrapText="1"/>
      <protection hidden="1"/>
    </xf>
    <xf numFmtId="0" fontId="0" fillId="2" borderId="0" xfId="0" applyFill="1" applyBorder="1" applyAlignment="1" applyProtection="1">
      <alignment horizontal="center" vertical="center"/>
      <protection hidden="1"/>
    </xf>
    <xf numFmtId="0" fontId="3" fillId="2" borderId="0" xfId="0" applyFont="1" applyFill="1" applyBorder="1" applyAlignment="1" applyProtection="1">
      <alignment horizontal="center" vertical="center" wrapText="1"/>
      <protection hidden="1"/>
    </xf>
    <xf numFmtId="0" fontId="2" fillId="8" borderId="6" xfId="0" applyFont="1" applyFill="1" applyBorder="1" applyAlignment="1" applyProtection="1">
      <alignment horizontal="center" vertical="center" wrapText="1"/>
      <protection hidden="1"/>
    </xf>
    <xf numFmtId="0" fontId="2" fillId="8" borderId="34" xfId="0" applyFont="1" applyFill="1" applyBorder="1" applyAlignment="1" applyProtection="1">
      <alignment horizontal="center" vertical="center" wrapText="1"/>
      <protection hidden="1"/>
    </xf>
    <xf numFmtId="0" fontId="23" fillId="2" borderId="0" xfId="0" applyFont="1" applyFill="1" applyProtection="1">
      <protection hidden="1"/>
    </xf>
    <xf numFmtId="0" fontId="0" fillId="2" borderId="14" xfId="0" applyFill="1" applyBorder="1" applyProtection="1">
      <protection hidden="1"/>
    </xf>
    <xf numFmtId="0" fontId="0" fillId="2" borderId="0" xfId="0" applyFill="1" applyAlignment="1" applyProtection="1">
      <alignment wrapText="1"/>
      <protection hidden="1"/>
    </xf>
    <xf numFmtId="0" fontId="0" fillId="2" borderId="0" xfId="0" applyFill="1" applyAlignment="1" applyProtection="1">
      <alignment horizontal="left" vertical="center"/>
      <protection hidden="1"/>
    </xf>
    <xf numFmtId="0" fontId="0" fillId="0" borderId="16" xfId="0" applyFont="1" applyBorder="1" applyProtection="1">
      <protection hidden="1"/>
    </xf>
    <xf numFmtId="0" fontId="0" fillId="0" borderId="24" xfId="0" applyFont="1" applyBorder="1" applyProtection="1">
      <protection hidden="1"/>
    </xf>
    <xf numFmtId="0" fontId="0" fillId="0" borderId="24" xfId="0" applyFont="1" applyFill="1" applyBorder="1" applyProtection="1">
      <protection hidden="1"/>
    </xf>
    <xf numFmtId="0" fontId="0" fillId="0" borderId="22" xfId="0" applyFont="1" applyBorder="1" applyProtection="1">
      <protection hidden="1"/>
    </xf>
    <xf numFmtId="0" fontId="0" fillId="0" borderId="12" xfId="0" applyBorder="1" applyProtection="1">
      <protection hidden="1"/>
    </xf>
    <xf numFmtId="0" fontId="24" fillId="5" borderId="57" xfId="0" applyFont="1" applyFill="1" applyBorder="1" applyAlignment="1" applyProtection="1">
      <alignment horizontal="center" vertical="center"/>
      <protection locked="0"/>
    </xf>
    <xf numFmtId="14" fontId="24" fillId="5" borderId="27" xfId="0" applyNumberFormat="1" applyFont="1" applyFill="1" applyBorder="1" applyAlignment="1" applyProtection="1">
      <alignment horizontal="center" vertical="center"/>
      <protection locked="0"/>
    </xf>
    <xf numFmtId="14" fontId="24" fillId="5" borderId="30" xfId="0" applyNumberFormat="1" applyFont="1" applyFill="1" applyBorder="1" applyAlignment="1" applyProtection="1">
      <alignment horizontal="center" vertical="center"/>
      <protection locked="0"/>
    </xf>
    <xf numFmtId="14" fontId="0" fillId="5" borderId="58" xfId="0" applyNumberFormat="1" applyFont="1" applyFill="1" applyBorder="1" applyAlignment="1" applyProtection="1">
      <alignment horizontal="center" vertical="center"/>
      <protection locked="0"/>
    </xf>
    <xf numFmtId="14" fontId="0" fillId="5" borderId="59" xfId="0" applyNumberFormat="1" applyFont="1" applyFill="1" applyBorder="1" applyAlignment="1" applyProtection="1">
      <alignment horizontal="center" vertical="center"/>
      <protection locked="0"/>
    </xf>
    <xf numFmtId="14" fontId="0" fillId="5" borderId="60" xfId="0" applyNumberFormat="1" applyFont="1" applyFill="1" applyBorder="1" applyAlignment="1" applyProtection="1">
      <alignment horizontal="center" vertical="center"/>
      <protection locked="0"/>
    </xf>
    <xf numFmtId="14" fontId="0" fillId="5" borderId="27" xfId="0" applyNumberFormat="1" applyFont="1" applyFill="1" applyBorder="1" applyAlignment="1" applyProtection="1">
      <alignment horizontal="center" vertical="center"/>
      <protection locked="0"/>
    </xf>
    <xf numFmtId="14" fontId="0" fillId="5" borderId="30" xfId="0" applyNumberFormat="1" applyFont="1" applyFill="1" applyBorder="1" applyAlignment="1" applyProtection="1">
      <alignment horizontal="center" vertical="center"/>
      <protection locked="0"/>
    </xf>
    <xf numFmtId="14" fontId="0" fillId="5" borderId="37" xfId="0" applyNumberFormat="1" applyFont="1" applyFill="1" applyBorder="1" applyAlignment="1" applyProtection="1">
      <alignment horizontal="center" vertical="center"/>
      <protection locked="0"/>
    </xf>
    <xf numFmtId="14" fontId="0" fillId="5" borderId="57" xfId="0" applyNumberFormat="1" applyFont="1" applyFill="1" applyBorder="1" applyAlignment="1" applyProtection="1">
      <alignment horizontal="center" vertical="center"/>
      <protection locked="0"/>
    </xf>
    <xf numFmtId="14" fontId="0" fillId="5" borderId="51" xfId="0" applyNumberFormat="1" applyFont="1" applyFill="1" applyBorder="1" applyAlignment="1" applyProtection="1">
      <alignment horizontal="center" vertical="center"/>
      <protection locked="0"/>
    </xf>
    <xf numFmtId="164" fontId="21" fillId="8" borderId="35" xfId="0" applyNumberFormat="1" applyFont="1" applyFill="1" applyBorder="1" applyAlignment="1" applyProtection="1">
      <alignment horizontal="center" vertical="center" wrapText="1"/>
      <protection hidden="1"/>
    </xf>
    <xf numFmtId="0" fontId="0" fillId="5" borderId="33" xfId="0" applyFont="1" applyFill="1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protection hidden="1"/>
    </xf>
    <xf numFmtId="0" fontId="0" fillId="0" borderId="22" xfId="0" applyBorder="1" applyAlignment="1" applyProtection="1">
      <protection hidden="1"/>
    </xf>
    <xf numFmtId="0" fontId="3" fillId="2" borderId="0" xfId="0" applyFont="1" applyFill="1" applyBorder="1" applyAlignment="1" applyProtection="1">
      <alignment vertical="center" wrapText="1"/>
      <protection hidden="1"/>
    </xf>
    <xf numFmtId="0" fontId="0" fillId="2" borderId="0" xfId="0" applyFill="1" applyBorder="1" applyAlignment="1" applyProtection="1">
      <alignment horizontal="center" vertical="center"/>
      <protection hidden="1"/>
    </xf>
    <xf numFmtId="0" fontId="8" fillId="8" borderId="6" xfId="0" applyFont="1" applyFill="1" applyBorder="1" applyAlignment="1" applyProtection="1">
      <alignment horizontal="center" vertical="center" wrapText="1"/>
      <protection hidden="1"/>
    </xf>
    <xf numFmtId="0" fontId="8" fillId="8" borderId="6" xfId="0" applyFont="1" applyFill="1" applyBorder="1" applyAlignment="1" applyProtection="1">
      <alignment vertical="center" wrapText="1"/>
      <protection hidden="1"/>
    </xf>
    <xf numFmtId="0" fontId="8" fillId="8" borderId="4" xfId="0" applyFont="1" applyFill="1" applyBorder="1" applyAlignment="1" applyProtection="1">
      <alignment vertical="center" wrapText="1"/>
      <protection hidden="1"/>
    </xf>
    <xf numFmtId="0" fontId="0" fillId="5" borderId="61" xfId="0" applyFont="1" applyFill="1" applyBorder="1" applyAlignment="1" applyProtection="1">
      <alignment horizontal="center" vertical="center"/>
      <protection locked="0"/>
    </xf>
    <xf numFmtId="0" fontId="0" fillId="5" borderId="43" xfId="0" applyFont="1" applyFill="1" applyBorder="1" applyAlignment="1" applyProtection="1">
      <alignment horizontal="center" vertical="center"/>
      <protection locked="0"/>
    </xf>
    <xf numFmtId="0" fontId="0" fillId="5" borderId="49" xfId="0" applyFont="1" applyFill="1" applyBorder="1" applyAlignment="1" applyProtection="1">
      <alignment horizontal="center" vertical="center"/>
      <protection locked="0"/>
    </xf>
    <xf numFmtId="0" fontId="0" fillId="5" borderId="27" xfId="0" applyNumberFormat="1" applyFont="1" applyFill="1" applyBorder="1" applyAlignment="1" applyProtection="1">
      <alignment horizontal="center" vertical="center" wrapText="1"/>
      <protection locked="0"/>
    </xf>
    <xf numFmtId="0" fontId="0" fillId="5" borderId="30" xfId="0" applyNumberFormat="1" applyFont="1" applyFill="1" applyBorder="1" applyAlignment="1" applyProtection="1">
      <alignment horizontal="center" vertical="center" wrapText="1"/>
      <protection locked="0"/>
    </xf>
    <xf numFmtId="0" fontId="0" fillId="5" borderId="37" xfId="0" applyNumberFormat="1" applyFont="1" applyFill="1" applyBorder="1" applyAlignment="1" applyProtection="1">
      <alignment horizontal="center" vertical="center" wrapText="1"/>
      <protection locked="0"/>
    </xf>
    <xf numFmtId="0" fontId="24" fillId="5" borderId="27" xfId="0" applyNumberFormat="1" applyFont="1" applyFill="1" applyBorder="1" applyAlignment="1" applyProtection="1">
      <alignment horizontal="center" vertical="center"/>
      <protection locked="0"/>
    </xf>
    <xf numFmtId="0" fontId="24" fillId="5" borderId="30" xfId="0" applyNumberFormat="1" applyFont="1" applyFill="1" applyBorder="1" applyAlignment="1" applyProtection="1">
      <alignment horizontal="center" vertical="center"/>
      <protection locked="0"/>
    </xf>
    <xf numFmtId="0" fontId="0" fillId="5" borderId="27" xfId="0" applyNumberFormat="1" applyFont="1" applyFill="1" applyBorder="1" applyAlignment="1" applyProtection="1">
      <alignment horizontal="center" vertical="center"/>
      <protection locked="0"/>
    </xf>
    <xf numFmtId="0" fontId="0" fillId="5" borderId="30" xfId="0" applyNumberFormat="1" applyFont="1" applyFill="1" applyBorder="1" applyAlignment="1" applyProtection="1">
      <alignment horizontal="center" vertical="center"/>
      <protection locked="0"/>
    </xf>
    <xf numFmtId="0" fontId="0" fillId="5" borderId="37" xfId="0" applyNumberFormat="1" applyFont="1" applyFill="1" applyBorder="1" applyAlignment="1" applyProtection="1">
      <alignment horizontal="center" vertical="center"/>
      <protection locked="0"/>
    </xf>
    <xf numFmtId="164" fontId="24" fillId="5" borderId="27" xfId="0" applyNumberFormat="1" applyFont="1" applyFill="1" applyBorder="1" applyAlignment="1" applyProtection="1">
      <alignment horizontal="center" vertical="center"/>
      <protection locked="0"/>
    </xf>
    <xf numFmtId="164" fontId="24" fillId="5" borderId="30" xfId="0" applyNumberFormat="1" applyFont="1" applyFill="1" applyBorder="1" applyAlignment="1" applyProtection="1">
      <alignment horizontal="center" vertical="center"/>
      <protection locked="0"/>
    </xf>
    <xf numFmtId="0" fontId="0" fillId="2" borderId="24" xfId="0" applyFill="1" applyBorder="1" applyAlignment="1" applyProtection="1">
      <alignment horizontal="center" vertical="center"/>
      <protection hidden="1"/>
    </xf>
    <xf numFmtId="0" fontId="28" fillId="10" borderId="4" xfId="0" applyFont="1" applyFill="1" applyBorder="1" applyAlignment="1" applyProtection="1">
      <alignment horizontal="center" vertical="center"/>
      <protection hidden="1"/>
    </xf>
    <xf numFmtId="0" fontId="21" fillId="2" borderId="15" xfId="0" applyFont="1" applyFill="1" applyBorder="1" applyAlignment="1" applyProtection="1">
      <alignment horizontal="center" vertical="center"/>
      <protection hidden="1"/>
    </xf>
    <xf numFmtId="164" fontId="20" fillId="8" borderId="28" xfId="3" applyNumberFormat="1" applyFont="1" applyFill="1" applyBorder="1" applyAlignment="1" applyProtection="1">
      <alignment horizontal="center" vertical="center"/>
      <protection hidden="1"/>
    </xf>
    <xf numFmtId="164" fontId="20" fillId="2" borderId="15" xfId="3" applyNumberFormat="1" applyFont="1" applyFill="1" applyBorder="1" applyAlignment="1" applyProtection="1">
      <alignment horizontal="center" vertical="center"/>
      <protection hidden="1"/>
    </xf>
    <xf numFmtId="0" fontId="0" fillId="8" borderId="14" xfId="0" applyFill="1" applyBorder="1" applyAlignment="1" applyProtection="1">
      <alignment horizontal="left" vertical="center"/>
      <protection hidden="1"/>
    </xf>
    <xf numFmtId="0" fontId="0" fillId="8" borderId="61" xfId="0" applyFill="1" applyBorder="1" applyAlignment="1" applyProtection="1">
      <alignment horizontal="left" vertical="center"/>
      <protection hidden="1"/>
    </xf>
    <xf numFmtId="164" fontId="20" fillId="2" borderId="12" xfId="3" applyNumberFormat="1" applyFont="1" applyFill="1" applyBorder="1" applyAlignment="1" applyProtection="1">
      <alignment horizontal="center" vertical="center"/>
      <protection hidden="1"/>
    </xf>
    <xf numFmtId="0" fontId="0" fillId="2" borderId="0" xfId="0" applyFill="1" applyBorder="1" applyAlignment="1" applyProtection="1">
      <alignment horizontal="center" vertical="center"/>
      <protection hidden="1"/>
    </xf>
    <xf numFmtId="164" fontId="30" fillId="10" borderId="64" xfId="0" applyNumberFormat="1" applyFont="1" applyFill="1" applyBorder="1" applyAlignment="1" applyProtection="1">
      <alignment horizontal="center" vertical="center"/>
      <protection hidden="1"/>
    </xf>
    <xf numFmtId="164" fontId="30" fillId="10" borderId="13" xfId="0" applyNumberFormat="1" applyFont="1" applyFill="1" applyBorder="1" applyAlignment="1" applyProtection="1">
      <alignment horizontal="center" vertical="center"/>
      <protection hidden="1"/>
    </xf>
    <xf numFmtId="0" fontId="29" fillId="5" borderId="9" xfId="0" applyFont="1" applyFill="1" applyBorder="1" applyAlignment="1" applyProtection="1">
      <alignment horizontal="center" vertical="top" wrapText="1"/>
      <protection locked="0"/>
    </xf>
    <xf numFmtId="0" fontId="29" fillId="5" borderId="21" xfId="0" applyFont="1" applyFill="1" applyBorder="1" applyAlignment="1" applyProtection="1">
      <alignment horizontal="center" vertical="top" wrapText="1"/>
      <protection locked="0"/>
    </xf>
    <xf numFmtId="0" fontId="29" fillId="5" borderId="0" xfId="0" applyFont="1" applyFill="1" applyBorder="1" applyAlignment="1" applyProtection="1">
      <alignment horizontal="center" vertical="top" wrapText="1"/>
      <protection locked="0"/>
    </xf>
    <xf numFmtId="0" fontId="29" fillId="5" borderId="15" xfId="0" applyFont="1" applyFill="1" applyBorder="1" applyAlignment="1" applyProtection="1">
      <alignment horizontal="center" vertical="top" wrapText="1"/>
      <protection locked="0"/>
    </xf>
    <xf numFmtId="0" fontId="29" fillId="5" borderId="8" xfId="0" applyFont="1" applyFill="1" applyBorder="1" applyAlignment="1" applyProtection="1">
      <alignment horizontal="center" vertical="top" wrapText="1"/>
      <protection locked="0"/>
    </xf>
    <xf numFmtId="0" fontId="29" fillId="5" borderId="10" xfId="0" applyFont="1" applyFill="1" applyBorder="1" applyAlignment="1" applyProtection="1">
      <alignment horizontal="center" vertical="top" wrapText="1"/>
      <protection locked="0"/>
    </xf>
    <xf numFmtId="0" fontId="21" fillId="8" borderId="54" xfId="0" applyFont="1" applyFill="1" applyBorder="1" applyAlignment="1" applyProtection="1">
      <alignment horizontal="right" vertical="center"/>
      <protection hidden="1"/>
    </xf>
    <xf numFmtId="0" fontId="21" fillId="8" borderId="62" xfId="0" applyFont="1" applyFill="1" applyBorder="1" applyAlignment="1" applyProtection="1">
      <alignment horizontal="right" vertical="center"/>
      <protection hidden="1"/>
    </xf>
    <xf numFmtId="0" fontId="8" fillId="5" borderId="56" xfId="0" applyFont="1" applyFill="1" applyBorder="1" applyAlignment="1" applyProtection="1">
      <alignment horizontal="center" vertical="center" wrapText="1"/>
      <protection locked="0"/>
    </xf>
    <xf numFmtId="0" fontId="8" fillId="5" borderId="7" xfId="0" applyFont="1" applyFill="1" applyBorder="1" applyAlignment="1" applyProtection="1">
      <alignment horizontal="center" vertical="center" wrapText="1"/>
      <protection locked="0"/>
    </xf>
    <xf numFmtId="0" fontId="8" fillId="5" borderId="62" xfId="0" applyFont="1" applyFill="1" applyBorder="1" applyAlignment="1" applyProtection="1">
      <alignment horizontal="center" vertical="center" wrapText="1"/>
      <protection locked="0"/>
    </xf>
    <xf numFmtId="0" fontId="21" fillId="8" borderId="66" xfId="0" applyFont="1" applyFill="1" applyBorder="1" applyAlignment="1" applyProtection="1">
      <alignment horizontal="right" vertical="center" wrapText="1"/>
      <protection hidden="1"/>
    </xf>
    <xf numFmtId="0" fontId="21" fillId="8" borderId="65" xfId="0" applyFont="1" applyFill="1" applyBorder="1" applyAlignment="1" applyProtection="1">
      <alignment horizontal="right" vertical="center" wrapText="1"/>
      <protection hidden="1"/>
    </xf>
    <xf numFmtId="0" fontId="21" fillId="8" borderId="67" xfId="0" applyFont="1" applyFill="1" applyBorder="1" applyAlignment="1" applyProtection="1">
      <alignment horizontal="right" vertical="center" wrapText="1"/>
      <protection hidden="1"/>
    </xf>
    <xf numFmtId="0" fontId="21" fillId="8" borderId="68" xfId="0" applyFont="1" applyFill="1" applyBorder="1" applyAlignment="1" applyProtection="1">
      <alignment horizontal="right" vertical="center" wrapText="1"/>
      <protection hidden="1"/>
    </xf>
    <xf numFmtId="0" fontId="8" fillId="5" borderId="42" xfId="0" applyFont="1" applyFill="1" applyBorder="1" applyAlignment="1" applyProtection="1">
      <alignment horizontal="center" vertical="center" wrapText="1"/>
      <protection locked="0"/>
    </xf>
    <xf numFmtId="0" fontId="8" fillId="5" borderId="9" xfId="0" applyFont="1" applyFill="1" applyBorder="1" applyAlignment="1" applyProtection="1">
      <alignment horizontal="center" vertical="center" wrapText="1"/>
      <protection locked="0"/>
    </xf>
    <xf numFmtId="0" fontId="8" fillId="5" borderId="65" xfId="0" applyFont="1" applyFill="1" applyBorder="1" applyAlignment="1" applyProtection="1">
      <alignment horizontal="center" vertical="center" wrapText="1"/>
      <protection locked="0"/>
    </xf>
    <xf numFmtId="0" fontId="8" fillId="5" borderId="26" xfId="0" applyFont="1" applyFill="1" applyBorder="1" applyAlignment="1" applyProtection="1">
      <alignment horizontal="center" vertical="center" wrapText="1"/>
      <protection locked="0"/>
    </xf>
    <xf numFmtId="0" fontId="8" fillId="5" borderId="8" xfId="0" applyFont="1" applyFill="1" applyBorder="1" applyAlignment="1" applyProtection="1">
      <alignment horizontal="center" vertical="center" wrapText="1"/>
      <protection locked="0"/>
    </xf>
    <xf numFmtId="0" fontId="8" fillId="5" borderId="68" xfId="0" applyFont="1" applyFill="1" applyBorder="1" applyAlignment="1" applyProtection="1">
      <alignment horizontal="center" vertical="center" wrapText="1"/>
      <protection locked="0"/>
    </xf>
    <xf numFmtId="0" fontId="0" fillId="2" borderId="0" xfId="0" applyFill="1" applyBorder="1" applyAlignment="1" applyProtection="1">
      <alignment horizontal="left" vertical="center"/>
      <protection hidden="1"/>
    </xf>
    <xf numFmtId="0" fontId="0" fillId="2" borderId="12" xfId="0" applyFill="1" applyBorder="1" applyAlignment="1" applyProtection="1">
      <alignment horizontal="left" vertical="center"/>
      <protection hidden="1"/>
    </xf>
    <xf numFmtId="0" fontId="29" fillId="5" borderId="42" xfId="0" applyFont="1" applyFill="1" applyBorder="1" applyAlignment="1" applyProtection="1">
      <alignment horizontal="center" vertical="top" wrapText="1"/>
      <protection locked="0"/>
    </xf>
    <xf numFmtId="0" fontId="29" fillId="5" borderId="65" xfId="0" applyFont="1" applyFill="1" applyBorder="1" applyAlignment="1" applyProtection="1">
      <alignment horizontal="center" vertical="top" wrapText="1"/>
      <protection locked="0"/>
    </xf>
    <xf numFmtId="0" fontId="29" fillId="5" borderId="40" xfId="0" applyFont="1" applyFill="1" applyBorder="1" applyAlignment="1" applyProtection="1">
      <alignment horizontal="center" vertical="top" wrapText="1"/>
      <protection locked="0"/>
    </xf>
    <xf numFmtId="0" fontId="29" fillId="5" borderId="61" xfId="0" applyFont="1" applyFill="1" applyBorder="1" applyAlignment="1" applyProtection="1">
      <alignment horizontal="center" vertical="top" wrapText="1"/>
      <protection locked="0"/>
    </xf>
    <xf numFmtId="0" fontId="29" fillId="5" borderId="26" xfId="0" applyFont="1" applyFill="1" applyBorder="1" applyAlignment="1" applyProtection="1">
      <alignment horizontal="center" vertical="top" wrapText="1"/>
      <protection locked="0"/>
    </xf>
    <xf numFmtId="0" fontId="29" fillId="5" borderId="68" xfId="0" applyFont="1" applyFill="1" applyBorder="1" applyAlignment="1" applyProtection="1">
      <alignment horizontal="center" vertical="top" wrapText="1"/>
      <protection locked="0"/>
    </xf>
    <xf numFmtId="0" fontId="7" fillId="8" borderId="1" xfId="0" applyFont="1" applyFill="1" applyBorder="1" applyAlignment="1" applyProtection="1">
      <alignment horizontal="center" vertical="center"/>
      <protection hidden="1"/>
    </xf>
    <xf numFmtId="0" fontId="7" fillId="5" borderId="1" xfId="0" applyFont="1" applyFill="1" applyBorder="1" applyAlignment="1" applyProtection="1">
      <alignment horizontal="center" vertical="center"/>
      <protection hidden="1"/>
    </xf>
    <xf numFmtId="0" fontId="7" fillId="5" borderId="46" xfId="0" applyFont="1" applyFill="1" applyBorder="1" applyAlignment="1" applyProtection="1">
      <alignment horizontal="center" vertical="center"/>
      <protection hidden="1"/>
    </xf>
    <xf numFmtId="0" fontId="19" fillId="8" borderId="47" xfId="0" applyFont="1" applyFill="1" applyBorder="1" applyAlignment="1" applyProtection="1">
      <alignment horizontal="center" vertical="center"/>
      <protection hidden="1"/>
    </xf>
    <xf numFmtId="0" fontId="19" fillId="8" borderId="1" xfId="0" applyFont="1" applyFill="1" applyBorder="1" applyAlignment="1" applyProtection="1">
      <alignment horizontal="center" vertical="center"/>
      <protection hidden="1"/>
    </xf>
    <xf numFmtId="0" fontId="8" fillId="5" borderId="1" xfId="0" applyFont="1" applyFill="1" applyBorder="1" applyAlignment="1" applyProtection="1">
      <alignment horizontal="center" vertical="center" wrapText="1"/>
      <protection locked="0"/>
    </xf>
    <xf numFmtId="0" fontId="8" fillId="5" borderId="46" xfId="0" applyFont="1" applyFill="1" applyBorder="1" applyAlignment="1" applyProtection="1">
      <alignment horizontal="center" vertical="center" wrapText="1"/>
      <protection locked="0"/>
    </xf>
    <xf numFmtId="0" fontId="28" fillId="10" borderId="3" xfId="0" applyFont="1" applyFill="1" applyBorder="1" applyAlignment="1" applyProtection="1">
      <alignment horizontal="center" vertical="center" wrapText="1"/>
      <protection hidden="1"/>
    </xf>
    <xf numFmtId="0" fontId="28" fillId="10" borderId="39" xfId="0" applyFont="1" applyFill="1" applyBorder="1" applyAlignment="1" applyProtection="1">
      <alignment horizontal="center" vertical="center" wrapText="1"/>
      <protection hidden="1"/>
    </xf>
    <xf numFmtId="0" fontId="0" fillId="8" borderId="17" xfId="0" applyFill="1" applyBorder="1" applyAlignment="1" applyProtection="1">
      <alignment horizontal="left" vertical="center"/>
      <protection hidden="1"/>
    </xf>
    <xf numFmtId="0" fontId="0" fillId="8" borderId="43" xfId="0" applyFill="1" applyBorder="1" applyAlignment="1" applyProtection="1">
      <alignment horizontal="left" vertical="center"/>
      <protection hidden="1"/>
    </xf>
    <xf numFmtId="0" fontId="19" fillId="8" borderId="54" xfId="0" applyFont="1" applyFill="1" applyBorder="1" applyAlignment="1" applyProtection="1">
      <alignment horizontal="center" vertical="center"/>
      <protection hidden="1"/>
    </xf>
    <xf numFmtId="0" fontId="19" fillId="8" borderId="7" xfId="0" applyFont="1" applyFill="1" applyBorder="1" applyAlignment="1" applyProtection="1">
      <alignment horizontal="center" vertical="center"/>
      <protection hidden="1"/>
    </xf>
    <xf numFmtId="0" fontId="8" fillId="5" borderId="55" xfId="0" applyFont="1" applyFill="1" applyBorder="1" applyAlignment="1" applyProtection="1">
      <alignment horizontal="center" vertical="center" wrapText="1"/>
      <protection locked="0"/>
    </xf>
    <xf numFmtId="0" fontId="19" fillId="8" borderId="56" xfId="0" applyFont="1" applyFill="1" applyBorder="1" applyAlignment="1" applyProtection="1">
      <alignment horizontal="center" vertical="center"/>
      <protection hidden="1"/>
    </xf>
    <xf numFmtId="0" fontId="19" fillId="8" borderId="62" xfId="0" applyFont="1" applyFill="1" applyBorder="1" applyAlignment="1" applyProtection="1">
      <alignment horizontal="center" vertical="center"/>
      <protection hidden="1"/>
    </xf>
    <xf numFmtId="0" fontId="21" fillId="5" borderId="56" xfId="0" applyFont="1" applyFill="1" applyBorder="1" applyAlignment="1" applyProtection="1">
      <alignment horizontal="center" vertical="center"/>
      <protection locked="0"/>
    </xf>
    <xf numFmtId="0" fontId="21" fillId="5" borderId="55" xfId="0" applyFont="1" applyFill="1" applyBorder="1" applyAlignment="1" applyProtection="1">
      <alignment horizontal="center" vertical="center"/>
      <protection locked="0"/>
    </xf>
    <xf numFmtId="0" fontId="0" fillId="8" borderId="14" xfId="0" applyFill="1" applyBorder="1" applyAlignment="1" applyProtection="1">
      <alignment horizontal="left" vertical="center"/>
      <protection hidden="1"/>
    </xf>
    <xf numFmtId="0" fontId="0" fillId="8" borderId="61" xfId="0" applyFill="1" applyBorder="1" applyAlignment="1" applyProtection="1">
      <alignment horizontal="left" vertical="center"/>
      <protection hidden="1"/>
    </xf>
    <xf numFmtId="0" fontId="28" fillId="10" borderId="11" xfId="0" applyFont="1" applyFill="1" applyBorder="1" applyAlignment="1" applyProtection="1">
      <alignment horizontal="center" vertical="center" wrapText="1"/>
      <protection hidden="1"/>
    </xf>
    <xf numFmtId="0" fontId="28" fillId="10" borderId="12" xfId="0" applyFont="1" applyFill="1" applyBorder="1" applyAlignment="1" applyProtection="1">
      <alignment horizontal="center" vertical="center" wrapText="1"/>
      <protection hidden="1"/>
    </xf>
    <xf numFmtId="0" fontId="2" fillId="2" borderId="0" xfId="0" applyFont="1" applyFill="1" applyBorder="1" applyAlignment="1" applyProtection="1">
      <alignment horizontal="center" vertical="center" wrapText="1"/>
      <protection hidden="1"/>
    </xf>
    <xf numFmtId="0" fontId="0" fillId="2" borderId="0" xfId="0" applyFill="1" applyBorder="1" applyAlignment="1" applyProtection="1">
      <alignment horizontal="center" vertical="center"/>
      <protection hidden="1"/>
    </xf>
    <xf numFmtId="0" fontId="35" fillId="2" borderId="5" xfId="0" applyFont="1" applyFill="1" applyBorder="1" applyAlignment="1" applyProtection="1">
      <alignment horizontal="center" vertical="center"/>
      <protection hidden="1"/>
    </xf>
    <xf numFmtId="0" fontId="26" fillId="10" borderId="14" xfId="0" applyFont="1" applyFill="1" applyBorder="1" applyAlignment="1" applyProtection="1">
      <alignment horizontal="center" vertical="center" readingOrder="1"/>
      <protection hidden="1"/>
    </xf>
    <xf numFmtId="0" fontId="26" fillId="10" borderId="0" xfId="0" applyFont="1" applyFill="1" applyBorder="1" applyAlignment="1" applyProtection="1">
      <alignment horizontal="center" vertical="center" readingOrder="1"/>
      <protection hidden="1"/>
    </xf>
    <xf numFmtId="0" fontId="26" fillId="10" borderId="15" xfId="0" applyFont="1" applyFill="1" applyBorder="1" applyAlignment="1" applyProtection="1">
      <alignment horizontal="center" vertical="center" readingOrder="1"/>
      <protection hidden="1"/>
    </xf>
    <xf numFmtId="0" fontId="26" fillId="10" borderId="14" xfId="0" applyFont="1" applyFill="1" applyBorder="1" applyAlignment="1" applyProtection="1">
      <alignment horizontal="center" vertical="center" wrapText="1" readingOrder="1"/>
      <protection hidden="1"/>
    </xf>
    <xf numFmtId="0" fontId="26" fillId="10" borderId="0" xfId="0" applyFont="1" applyFill="1" applyBorder="1" applyAlignment="1" applyProtection="1">
      <alignment horizontal="center" vertical="center" wrapText="1" readingOrder="1"/>
      <protection hidden="1"/>
    </xf>
    <xf numFmtId="0" fontId="26" fillId="10" borderId="15" xfId="0" applyFont="1" applyFill="1" applyBorder="1" applyAlignment="1" applyProtection="1">
      <alignment horizontal="center" vertical="center" wrapText="1" readingOrder="1"/>
      <protection hidden="1"/>
    </xf>
    <xf numFmtId="0" fontId="27" fillId="10" borderId="14" xfId="0" applyFont="1" applyFill="1" applyBorder="1" applyAlignment="1" applyProtection="1">
      <alignment horizontal="center" vertical="center" wrapText="1"/>
      <protection hidden="1"/>
    </xf>
    <xf numFmtId="0" fontId="27" fillId="10" borderId="0" xfId="0" applyFont="1" applyFill="1" applyBorder="1" applyAlignment="1" applyProtection="1">
      <alignment horizontal="center" vertical="center" wrapText="1"/>
      <protection hidden="1"/>
    </xf>
    <xf numFmtId="0" fontId="27" fillId="10" borderId="15" xfId="0" applyFont="1" applyFill="1" applyBorder="1" applyAlignment="1" applyProtection="1">
      <alignment horizontal="center" vertical="center" wrapText="1"/>
      <protection hidden="1"/>
    </xf>
    <xf numFmtId="0" fontId="0" fillId="8" borderId="45" xfId="0" applyFill="1" applyBorder="1" applyAlignment="1" applyProtection="1">
      <alignment horizontal="left" vertical="center"/>
      <protection hidden="1"/>
    </xf>
    <xf numFmtId="0" fontId="28" fillId="10" borderId="6" xfId="0" applyFont="1" applyFill="1" applyBorder="1" applyAlignment="1" applyProtection="1">
      <alignment horizontal="center" vertical="center" wrapText="1"/>
      <protection hidden="1"/>
    </xf>
    <xf numFmtId="0" fontId="0" fillId="8" borderId="48" xfId="0" applyFill="1" applyBorder="1" applyAlignment="1" applyProtection="1">
      <alignment horizontal="left" vertical="center"/>
      <protection hidden="1"/>
    </xf>
    <xf numFmtId="0" fontId="0" fillId="8" borderId="63" xfId="0" applyFill="1" applyBorder="1" applyAlignment="1" applyProtection="1">
      <alignment horizontal="left" vertical="center"/>
      <protection hidden="1"/>
    </xf>
    <xf numFmtId="0" fontId="0" fillId="8" borderId="44" xfId="0" applyFill="1" applyBorder="1" applyAlignment="1" applyProtection="1">
      <alignment horizontal="left" vertical="center"/>
      <protection hidden="1"/>
    </xf>
    <xf numFmtId="0" fontId="22" fillId="9" borderId="3" xfId="0" applyFont="1" applyFill="1" applyBorder="1" applyAlignment="1" applyProtection="1">
      <alignment horizontal="center" vertical="center"/>
      <protection hidden="1"/>
    </xf>
    <xf numFmtId="0" fontId="22" fillId="9" borderId="6" xfId="0" applyFont="1" applyFill="1" applyBorder="1" applyAlignment="1" applyProtection="1">
      <alignment horizontal="center" vertical="center"/>
      <protection hidden="1"/>
    </xf>
    <xf numFmtId="0" fontId="22" fillId="9" borderId="4" xfId="0" applyFont="1" applyFill="1" applyBorder="1" applyAlignment="1" applyProtection="1">
      <alignment horizontal="center" vertical="center"/>
      <protection hidden="1"/>
    </xf>
    <xf numFmtId="164" fontId="2" fillId="8" borderId="3" xfId="0" applyNumberFormat="1" applyFont="1" applyFill="1" applyBorder="1" applyAlignment="1" applyProtection="1">
      <alignment horizontal="center" vertical="center" wrapText="1"/>
      <protection hidden="1"/>
    </xf>
    <xf numFmtId="164" fontId="2" fillId="8" borderId="6" xfId="0" applyNumberFormat="1" applyFont="1" applyFill="1" applyBorder="1" applyAlignment="1" applyProtection="1">
      <alignment horizontal="center" vertical="center" wrapText="1"/>
      <protection hidden="1"/>
    </xf>
    <xf numFmtId="0" fontId="31" fillId="9" borderId="3" xfId="0" applyFont="1" applyFill="1" applyBorder="1" applyAlignment="1" applyProtection="1">
      <alignment horizontal="center" vertical="center"/>
      <protection hidden="1"/>
    </xf>
    <xf numFmtId="0" fontId="31" fillId="9" borderId="6" xfId="0" applyFont="1" applyFill="1" applyBorder="1" applyAlignment="1" applyProtection="1">
      <alignment horizontal="center" vertical="center"/>
      <protection hidden="1"/>
    </xf>
    <xf numFmtId="0" fontId="31" fillId="9" borderId="4" xfId="0" applyFont="1" applyFill="1" applyBorder="1" applyAlignment="1" applyProtection="1">
      <alignment horizontal="center" vertical="center"/>
      <protection hidden="1"/>
    </xf>
    <xf numFmtId="0" fontId="3" fillId="8" borderId="3" xfId="0" applyFont="1" applyFill="1" applyBorder="1" applyAlignment="1" applyProtection="1">
      <alignment horizontal="center" vertical="center" wrapText="1"/>
      <protection hidden="1"/>
    </xf>
    <xf numFmtId="0" fontId="3" fillId="8" borderId="6" xfId="0" applyFont="1" applyFill="1" applyBorder="1" applyAlignment="1" applyProtection="1">
      <alignment horizontal="center" vertical="center" wrapText="1"/>
      <protection hidden="1"/>
    </xf>
    <xf numFmtId="0" fontId="3" fillId="8" borderId="4" xfId="0" applyFont="1" applyFill="1" applyBorder="1" applyAlignment="1" applyProtection="1">
      <alignment horizontal="center" vertical="center" wrapText="1"/>
      <protection hidden="1"/>
    </xf>
    <xf numFmtId="0" fontId="22" fillId="9" borderId="3" xfId="0" applyFont="1" applyFill="1" applyBorder="1" applyAlignment="1" applyProtection="1">
      <alignment horizontal="center" vertical="center" wrapText="1"/>
      <protection hidden="1"/>
    </xf>
    <xf numFmtId="0" fontId="22" fillId="9" borderId="6" xfId="0" applyFont="1" applyFill="1" applyBorder="1" applyAlignment="1" applyProtection="1">
      <alignment horizontal="center" vertical="center" wrapText="1"/>
      <protection hidden="1"/>
    </xf>
    <xf numFmtId="0" fontId="22" fillId="9" borderId="4" xfId="0" applyFont="1" applyFill="1" applyBorder="1" applyAlignment="1" applyProtection="1">
      <alignment horizontal="center" vertical="center" wrapText="1"/>
      <protection hidden="1"/>
    </xf>
    <xf numFmtId="0" fontId="8" fillId="8" borderId="3" xfId="0" applyFont="1" applyFill="1" applyBorder="1" applyAlignment="1" applyProtection="1">
      <alignment horizontal="center" vertical="center" wrapText="1"/>
      <protection hidden="1"/>
    </xf>
    <xf numFmtId="0" fontId="8" fillId="8" borderId="6" xfId="0" applyFont="1" applyFill="1" applyBorder="1" applyAlignment="1" applyProtection="1">
      <alignment horizontal="center" vertical="center" wrapText="1"/>
      <protection hidden="1"/>
    </xf>
    <xf numFmtId="0" fontId="25" fillId="9" borderId="3" xfId="0" applyFont="1" applyFill="1" applyBorder="1" applyAlignment="1" applyProtection="1">
      <alignment horizontal="center" vertical="center"/>
      <protection hidden="1"/>
    </xf>
    <xf numFmtId="0" fontId="25" fillId="9" borderId="6" xfId="0" applyFont="1" applyFill="1" applyBorder="1" applyAlignment="1" applyProtection="1">
      <alignment horizontal="center" vertical="center"/>
      <protection hidden="1"/>
    </xf>
    <xf numFmtId="0" fontId="25" fillId="9" borderId="4" xfId="0" applyFont="1" applyFill="1" applyBorder="1" applyAlignment="1" applyProtection="1">
      <alignment horizontal="center" vertical="center"/>
      <protection hidden="1"/>
    </xf>
    <xf numFmtId="0" fontId="2" fillId="8" borderId="3" xfId="0" applyFont="1" applyFill="1" applyBorder="1" applyAlignment="1" applyProtection="1">
      <alignment horizontal="center" vertical="center"/>
      <protection hidden="1"/>
    </xf>
    <xf numFmtId="0" fontId="2" fillId="8" borderId="39" xfId="0" applyFont="1" applyFill="1" applyBorder="1" applyAlignment="1" applyProtection="1">
      <alignment horizontal="center" vertical="center"/>
      <protection hidden="1"/>
    </xf>
    <xf numFmtId="164" fontId="2" fillId="8" borderId="3" xfId="0" applyNumberFormat="1" applyFont="1" applyFill="1" applyBorder="1" applyAlignment="1" applyProtection="1">
      <alignment horizontal="center" vertical="center"/>
      <protection hidden="1"/>
    </xf>
    <xf numFmtId="164" fontId="2" fillId="8" borderId="6" xfId="0" applyNumberFormat="1" applyFont="1" applyFill="1" applyBorder="1" applyAlignment="1" applyProtection="1">
      <alignment horizontal="center" vertical="center"/>
      <protection hidden="1"/>
    </xf>
    <xf numFmtId="0" fontId="2" fillId="8" borderId="3" xfId="0" applyFont="1" applyFill="1" applyBorder="1" applyAlignment="1" applyProtection="1">
      <alignment horizontal="center" vertical="center" wrapText="1"/>
      <protection hidden="1"/>
    </xf>
    <xf numFmtId="0" fontId="2" fillId="8" borderId="6" xfId="0" applyFont="1" applyFill="1" applyBorder="1" applyAlignment="1" applyProtection="1">
      <alignment horizontal="center" vertical="center" wrapText="1"/>
      <protection hidden="1"/>
    </xf>
    <xf numFmtId="0" fontId="9" fillId="8" borderId="3" xfId="0" applyFont="1" applyFill="1" applyBorder="1" applyAlignment="1" applyProtection="1">
      <alignment horizontal="center" vertical="center" wrapText="1"/>
      <protection hidden="1"/>
    </xf>
    <xf numFmtId="0" fontId="9" fillId="8" borderId="39" xfId="0" applyFont="1" applyFill="1" applyBorder="1" applyAlignment="1" applyProtection="1">
      <alignment horizontal="center" vertical="center" wrapText="1"/>
      <protection hidden="1"/>
    </xf>
    <xf numFmtId="0" fontId="10" fillId="8" borderId="3" xfId="0" applyFont="1" applyFill="1" applyBorder="1" applyAlignment="1" applyProtection="1">
      <alignment horizontal="center" vertical="center" wrapText="1"/>
      <protection hidden="1"/>
    </xf>
    <xf numFmtId="0" fontId="10" fillId="8" borderId="6" xfId="0" applyFont="1" applyFill="1" applyBorder="1" applyAlignment="1" applyProtection="1">
      <alignment horizontal="center" vertical="center" wrapText="1"/>
      <protection hidden="1"/>
    </xf>
    <xf numFmtId="0" fontId="10" fillId="8" borderId="4" xfId="0" applyFont="1" applyFill="1" applyBorder="1" applyAlignment="1" applyProtection="1">
      <alignment horizontal="center" vertical="center" wrapText="1"/>
      <protection hidden="1"/>
    </xf>
  </cellXfs>
  <cellStyles count="50">
    <cellStyle name="à saisir" xfId="6"/>
    <cellStyle name="Champs-saisie" xfId="15"/>
    <cellStyle name="Champs-saisie-sans_bordure" xfId="7"/>
    <cellStyle name="Milliers 2" xfId="8"/>
    <cellStyle name="Milliers 2 2" xfId="19"/>
    <cellStyle name="Milliers 2 2 2" xfId="32"/>
    <cellStyle name="Milliers 2 2 2 2" xfId="40"/>
    <cellStyle name="Milliers 2 2 3" xfId="42"/>
    <cellStyle name="Milliers 2 2 4" xfId="46"/>
    <cellStyle name="Milliers 2 2 5" xfId="36"/>
    <cellStyle name="Milliers 2 3" xfId="21"/>
    <cellStyle name="Milliers 2 3 2" xfId="34"/>
    <cellStyle name="Milliers 2 3 2 2" xfId="44"/>
    <cellStyle name="Milliers 2 3 3" xfId="48"/>
    <cellStyle name="Milliers 2 3 4" xfId="38"/>
    <cellStyle name="Milliers 2 4" xfId="17"/>
    <cellStyle name="Monétaire" xfId="3" builtinId="4"/>
    <cellStyle name="Monétaire 2" xfId="2"/>
    <cellStyle name="Monétaire 2 2" xfId="20"/>
    <cellStyle name="Monétaire 2 2 2" xfId="33"/>
    <cellStyle name="Monétaire 2 2 2 2" xfId="41"/>
    <cellStyle name="Monétaire 2 2 3" xfId="43"/>
    <cellStyle name="Monétaire 2 2 4" xfId="47"/>
    <cellStyle name="Monétaire 2 2 5" xfId="37"/>
    <cellStyle name="Monétaire 2 3" xfId="22"/>
    <cellStyle name="Monétaire 2 3 2" xfId="35"/>
    <cellStyle name="Monétaire 2 3 2 2" xfId="45"/>
    <cellStyle name="Monétaire 2 3 3" xfId="49"/>
    <cellStyle name="Monétaire 2 3 4" xfId="39"/>
    <cellStyle name="Monétaire 2 4" xfId="18"/>
    <cellStyle name="Monétaire 2 5" xfId="24"/>
    <cellStyle name="Monétaire 2 6" xfId="29"/>
    <cellStyle name="Monétaire 2 7" xfId="9"/>
    <cellStyle name="Monétaire 3" xfId="1"/>
    <cellStyle name="Monétaire 3 2" xfId="28"/>
    <cellStyle name="Monétaire 3 3" xfId="23"/>
    <cellStyle name="Monétaire 4" xfId="4"/>
    <cellStyle name="Monétaire 4 2" xfId="31"/>
    <cellStyle name="Monétaire 4 3" xfId="26"/>
    <cellStyle name="Monétaire 5" xfId="25"/>
    <cellStyle name="Monétaire 6" xfId="30"/>
    <cellStyle name="Normal" xfId="0" builtinId="0"/>
    <cellStyle name="Normal 2" xfId="5"/>
    <cellStyle name="Normal 2 2" xfId="11"/>
    <cellStyle name="Normal 2 3" xfId="27"/>
    <cellStyle name="Normal 2 4" xfId="10"/>
    <cellStyle name="Normal 3" xfId="12"/>
    <cellStyle name="OSIRIS_LIBEL" xfId="16"/>
    <cellStyle name="protégé" xfId="13"/>
    <cellStyle name="Saisie obligatoire" xfId="14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</dxfs>
  <tableStyles count="0" defaultTableStyle="TableStyleMedium2" defaultPivotStyle="PivotStyleLight16"/>
  <colors>
    <mruColors>
      <color rgb="FF006699"/>
      <color rgb="FF008080"/>
      <color rgb="FF33CCCC"/>
      <color rgb="FF00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w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71933</xdr:colOff>
      <xdr:row>0</xdr:row>
      <xdr:rowOff>53324</xdr:rowOff>
    </xdr:from>
    <xdr:to>
      <xdr:col>6</xdr:col>
      <xdr:colOff>61416</xdr:colOff>
      <xdr:row>6</xdr:row>
      <xdr:rowOff>42117</xdr:rowOff>
    </xdr:to>
    <xdr:pic>
      <xdr:nvPicPr>
        <xdr:cNvPr id="6" name="Image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77558" y="53324"/>
          <a:ext cx="1370608" cy="1131793"/>
        </a:xfrm>
        <a:prstGeom prst="rect">
          <a:avLst/>
        </a:prstGeom>
      </xdr:spPr>
    </xdr:pic>
    <xdr:clientData/>
  </xdr:twoCellAnchor>
  <xdr:twoCellAnchor editAs="oneCell">
    <xdr:from>
      <xdr:col>10</xdr:col>
      <xdr:colOff>47624</xdr:colOff>
      <xdr:row>0</xdr:row>
      <xdr:rowOff>53324</xdr:rowOff>
    </xdr:from>
    <xdr:to>
      <xdr:col>10</xdr:col>
      <xdr:colOff>1238249</xdr:colOff>
      <xdr:row>6</xdr:row>
      <xdr:rowOff>72602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858874" y="53324"/>
          <a:ext cx="1190625" cy="1162278"/>
        </a:xfrm>
        <a:prstGeom prst="rect">
          <a:avLst/>
        </a:prstGeom>
      </xdr:spPr>
    </xdr:pic>
    <xdr:clientData/>
  </xdr:twoCellAnchor>
  <xdr:twoCellAnchor editAs="oneCell">
    <xdr:from>
      <xdr:col>0</xdr:col>
      <xdr:colOff>57150</xdr:colOff>
      <xdr:row>0</xdr:row>
      <xdr:rowOff>53324</xdr:rowOff>
    </xdr:from>
    <xdr:to>
      <xdr:col>1</xdr:col>
      <xdr:colOff>85724</xdr:colOff>
      <xdr:row>6</xdr:row>
      <xdr:rowOff>113195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3324"/>
          <a:ext cx="1409699" cy="120287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externalLinkPath" Target="file:///C:\Users\kevin.poveda\Desktop\ANNEXE_DEMANDE_TO411.xlsx" TargetMode="External"/><Relationship Id="rId1" Type="http://schemas.openxmlformats.org/officeDocument/2006/relationships/externalLinkPath" Target="file:///C:\Users\kevin.poveda\Desktop\ANNEXE_DEMANDE_TO411.xlsx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tabColor rgb="FFC00000"/>
    <pageSetUpPr fitToPage="1"/>
  </sheetPr>
  <dimension ref="A1:S96"/>
  <sheetViews>
    <sheetView tabSelected="1" topLeftCell="A10" zoomScaleNormal="100" workbookViewId="0">
      <selection activeCell="F29" sqref="F29:H34"/>
    </sheetView>
  </sheetViews>
  <sheetFormatPr baseColWidth="10" defaultRowHeight="15" x14ac:dyDescent="0.25"/>
  <cols>
    <col min="1" max="13" width="20.7109375" style="13" customWidth="1"/>
    <col min="14" max="16384" width="11.42578125" style="13"/>
  </cols>
  <sheetData>
    <row r="1" spans="1:15" x14ac:dyDescent="0.25">
      <c r="A1" s="58"/>
      <c r="B1" s="32"/>
      <c r="C1" s="32"/>
      <c r="D1" s="32"/>
      <c r="E1" s="32"/>
      <c r="F1" s="32"/>
      <c r="G1" s="32"/>
      <c r="H1" s="32"/>
      <c r="I1" s="32"/>
      <c r="J1" s="32"/>
      <c r="K1" s="33"/>
      <c r="L1" s="145"/>
    </row>
    <row r="2" spans="1:15" x14ac:dyDescent="0.25">
      <c r="A2" s="40"/>
      <c r="B2" s="145"/>
      <c r="C2" s="145"/>
      <c r="D2" s="145"/>
      <c r="E2" s="145"/>
      <c r="F2" s="145"/>
      <c r="G2" s="145"/>
      <c r="H2" s="145"/>
      <c r="I2" s="145"/>
      <c r="J2" s="145"/>
      <c r="K2" s="59"/>
      <c r="L2" s="145"/>
    </row>
    <row r="3" spans="1:15" x14ac:dyDescent="0.25">
      <c r="A3" s="40"/>
      <c r="B3" s="145"/>
      <c r="C3" s="145"/>
      <c r="D3" s="145"/>
      <c r="E3" s="145"/>
      <c r="F3" s="145"/>
      <c r="G3" s="145"/>
      <c r="H3" s="145"/>
      <c r="I3" s="145"/>
      <c r="J3" s="145"/>
      <c r="K3" s="59"/>
      <c r="L3" s="145"/>
    </row>
    <row r="4" spans="1:15" x14ac:dyDescent="0.25">
      <c r="A4" s="40"/>
      <c r="B4" s="145"/>
      <c r="C4" s="145"/>
      <c r="D4" s="145"/>
      <c r="E4" s="145"/>
      <c r="F4" s="145"/>
      <c r="G4" s="145"/>
      <c r="H4" s="145"/>
      <c r="I4" s="145"/>
      <c r="J4" s="145"/>
      <c r="K4" s="59"/>
      <c r="L4" s="145"/>
    </row>
    <row r="5" spans="1:15" x14ac:dyDescent="0.25">
      <c r="A5" s="40"/>
      <c r="B5" s="145"/>
      <c r="C5" s="145"/>
      <c r="D5" s="145"/>
      <c r="E5" s="145"/>
      <c r="F5" s="145"/>
      <c r="G5" s="145"/>
      <c r="H5" s="145"/>
      <c r="I5" s="145"/>
      <c r="J5" s="145"/>
      <c r="K5" s="59"/>
      <c r="L5" s="145"/>
    </row>
    <row r="6" spans="1:15" x14ac:dyDescent="0.25">
      <c r="A6" s="40"/>
      <c r="B6" s="145"/>
      <c r="C6" s="145"/>
      <c r="D6" s="145"/>
      <c r="E6" s="145"/>
      <c r="F6" s="145"/>
      <c r="G6" s="145"/>
      <c r="H6" s="145"/>
      <c r="I6" s="145"/>
      <c r="J6" s="145"/>
      <c r="K6" s="59"/>
      <c r="L6" s="145"/>
    </row>
    <row r="7" spans="1:15" ht="20.100000000000001" customHeight="1" x14ac:dyDescent="0.25">
      <c r="A7" s="20"/>
      <c r="B7" s="22"/>
      <c r="C7" s="145"/>
      <c r="D7" s="145"/>
      <c r="E7" s="145"/>
      <c r="F7" s="145"/>
      <c r="G7" s="145"/>
      <c r="H7" s="145"/>
      <c r="I7" s="145"/>
      <c r="J7" s="145"/>
      <c r="K7" s="59"/>
      <c r="L7" s="145"/>
    </row>
    <row r="8" spans="1:15" ht="24.95" customHeight="1" x14ac:dyDescent="0.25">
      <c r="A8" s="264" t="s">
        <v>154</v>
      </c>
      <c r="B8" s="265"/>
      <c r="C8" s="265"/>
      <c r="D8" s="265"/>
      <c r="E8" s="265"/>
      <c r="F8" s="265"/>
      <c r="G8" s="265"/>
      <c r="H8" s="265"/>
      <c r="I8" s="265"/>
      <c r="J8" s="265"/>
      <c r="K8" s="266"/>
      <c r="L8" s="145"/>
    </row>
    <row r="9" spans="1:15" ht="24.95" customHeight="1" x14ac:dyDescent="0.25">
      <c r="A9" s="267" t="s">
        <v>155</v>
      </c>
      <c r="B9" s="268"/>
      <c r="C9" s="268"/>
      <c r="D9" s="268"/>
      <c r="E9" s="268"/>
      <c r="F9" s="268"/>
      <c r="G9" s="268"/>
      <c r="H9" s="268"/>
      <c r="I9" s="268"/>
      <c r="J9" s="268"/>
      <c r="K9" s="269"/>
      <c r="L9" s="145"/>
    </row>
    <row r="10" spans="1:15" ht="20.100000000000001" customHeight="1" x14ac:dyDescent="0.25">
      <c r="A10" s="137"/>
      <c r="B10" s="138"/>
      <c r="C10" s="138"/>
      <c r="D10" s="138"/>
      <c r="E10" s="138"/>
      <c r="F10" s="138"/>
      <c r="G10" s="138"/>
      <c r="H10" s="138"/>
      <c r="I10" s="138"/>
      <c r="J10" s="138"/>
      <c r="K10" s="139"/>
      <c r="L10" s="145"/>
    </row>
    <row r="11" spans="1:15" ht="24.95" customHeight="1" x14ac:dyDescent="0.25">
      <c r="A11" s="242" t="s">
        <v>6</v>
      </c>
      <c r="B11" s="243"/>
      <c r="C11" s="243"/>
      <c r="D11" s="239" t="s">
        <v>115</v>
      </c>
      <c r="E11" s="239"/>
      <c r="F11" s="239"/>
      <c r="G11" s="239"/>
      <c r="H11" s="240" t="s">
        <v>8</v>
      </c>
      <c r="I11" s="240"/>
      <c r="J11" s="240"/>
      <c r="K11" s="241"/>
      <c r="L11" s="145"/>
    </row>
    <row r="12" spans="1:15" ht="24.95" customHeight="1" x14ac:dyDescent="0.25">
      <c r="A12" s="242" t="s">
        <v>4</v>
      </c>
      <c r="B12" s="243"/>
      <c r="C12" s="243"/>
      <c r="D12" s="244"/>
      <c r="E12" s="244"/>
      <c r="F12" s="244"/>
      <c r="G12" s="244"/>
      <c r="H12" s="244"/>
      <c r="I12" s="244"/>
      <c r="J12" s="244"/>
      <c r="K12" s="245"/>
      <c r="L12" s="145"/>
    </row>
    <row r="13" spans="1:15" ht="24.95" customHeight="1" x14ac:dyDescent="0.25">
      <c r="A13" s="242" t="s">
        <v>5</v>
      </c>
      <c r="B13" s="243"/>
      <c r="C13" s="243"/>
      <c r="D13" s="244"/>
      <c r="E13" s="244"/>
      <c r="F13" s="244"/>
      <c r="G13" s="244"/>
      <c r="H13" s="244"/>
      <c r="I13" s="244"/>
      <c r="J13" s="244"/>
      <c r="K13" s="245"/>
      <c r="L13" s="145"/>
      <c r="O13" s="60"/>
    </row>
    <row r="14" spans="1:15" ht="24.95" customHeight="1" x14ac:dyDescent="0.25">
      <c r="A14" s="250" t="s">
        <v>118</v>
      </c>
      <c r="B14" s="251"/>
      <c r="C14" s="251"/>
      <c r="D14" s="218"/>
      <c r="E14" s="219"/>
      <c r="F14" s="219"/>
      <c r="G14" s="219"/>
      <c r="H14" s="219"/>
      <c r="I14" s="219"/>
      <c r="J14" s="219"/>
      <c r="K14" s="252"/>
      <c r="L14" s="153"/>
      <c r="O14" s="60"/>
    </row>
    <row r="15" spans="1:15" ht="20.100000000000001" customHeight="1" x14ac:dyDescent="0.25">
      <c r="A15" s="253" t="s">
        <v>148</v>
      </c>
      <c r="B15" s="251"/>
      <c r="C15" s="254"/>
      <c r="D15" s="218"/>
      <c r="E15" s="219"/>
      <c r="F15" s="219"/>
      <c r="G15" s="253" t="s">
        <v>149</v>
      </c>
      <c r="H15" s="251"/>
      <c r="I15" s="251"/>
      <c r="J15" s="255"/>
      <c r="K15" s="256"/>
      <c r="L15" s="145"/>
      <c r="O15" s="60"/>
    </row>
    <row r="16" spans="1:15" ht="20.100000000000001" customHeight="1" x14ac:dyDescent="0.25">
      <c r="A16" s="270" t="s">
        <v>62</v>
      </c>
      <c r="B16" s="271"/>
      <c r="C16" s="271"/>
      <c r="D16" s="271"/>
      <c r="E16" s="271"/>
      <c r="F16" s="271"/>
      <c r="G16" s="271"/>
      <c r="H16" s="271"/>
      <c r="I16" s="271"/>
      <c r="J16" s="271"/>
      <c r="K16" s="272"/>
      <c r="L16" s="145"/>
    </row>
    <row r="17" spans="1:19" ht="16.5" customHeight="1" thickBot="1" x14ac:dyDescent="0.3">
      <c r="A17" s="61"/>
      <c r="B17" s="62"/>
      <c r="C17" s="62"/>
      <c r="D17" s="62"/>
      <c r="E17" s="63"/>
      <c r="F17" s="62"/>
      <c r="G17" s="63"/>
      <c r="H17" s="62"/>
      <c r="I17" s="62"/>
      <c r="J17" s="62"/>
      <c r="K17" s="59"/>
      <c r="L17" s="145"/>
    </row>
    <row r="18" spans="1:19" ht="16.5" customHeight="1" thickBot="1" x14ac:dyDescent="0.3">
      <c r="C18" s="246" t="s">
        <v>7</v>
      </c>
      <c r="D18" s="274"/>
      <c r="E18" s="76" t="s">
        <v>17</v>
      </c>
      <c r="F18" s="199"/>
      <c r="G18" s="246" t="s">
        <v>117</v>
      </c>
      <c r="H18" s="247"/>
      <c r="I18" s="200" t="s">
        <v>17</v>
      </c>
      <c r="K18" s="201"/>
      <c r="L18" s="64"/>
      <c r="M18" s="64"/>
      <c r="N18" s="64"/>
    </row>
    <row r="19" spans="1:19" ht="16.5" customHeight="1" x14ac:dyDescent="0.25">
      <c r="C19" s="275" t="s">
        <v>150</v>
      </c>
      <c r="D19" s="276"/>
      <c r="E19" s="202">
        <f>'Sur factures'!J74</f>
        <v>0</v>
      </c>
      <c r="F19" s="199"/>
      <c r="G19" s="275" t="s">
        <v>156</v>
      </c>
      <c r="H19" s="277"/>
      <c r="I19" s="66">
        <f>SUMIF('Sur factures'!$C$4:$C$73,'Synthèse dépenses'!G19,'Sur factures'!$J$4:$J$73)+SUMIF('Auto-construction'!$C$4:$C$33,'Synthèse dépenses'!G19,'Auto-construction'!$J$4:$J$33)+SUMIF('Rémunération sur frais réels'!$C$4:$C$50,'Synthèse dépenses'!G19,'Rémunération sur frais réels'!$M$4:$M$50)+SUMIF('Frais réels'!$C$4:$C$33,'Synthèse dépenses'!G19,'Frais réels'!$H$4:$H$33)+SUMIF('Proratisées-Frais de structures'!$E$4,'Synthèse dépenses'!G19,'Proratisées-Frais de structures'!$F$4)+SUMIF(Forfaitaires!$C$4:$C$33,'Synthèse dépenses'!G19,Forfaitaires!$J$4:$J$33)+SUMIF(Barèmes!$F$4:$F$46,'Synthèse dépenses'!G19,Barèmes!$L$4:$L$46)+SUMIF(Bénévolat!$C$4:$C$33,'Synthèse dépenses'!G19,Bénévolat!$K$4:$K$33)+SUMIF('Contribution en nature'!$C$4:$C$33,'Synthèse dépenses'!G19,'Contribution en nature'!$I$4:$I$33)+SUMIF('Charges d''amortissement'!$C$4:$C$33,'Synthèse dépenses'!G19,'Charges d''amortissement'!$H$4:$H$33)</f>
        <v>0</v>
      </c>
      <c r="K19" s="203"/>
      <c r="L19" s="64"/>
      <c r="M19" s="64"/>
      <c r="N19" s="64"/>
    </row>
    <row r="20" spans="1:19" ht="16.5" customHeight="1" thickBot="1" x14ac:dyDescent="0.3">
      <c r="C20" s="248" t="s">
        <v>56</v>
      </c>
      <c r="D20" s="273"/>
      <c r="E20" s="65">
        <f>'Frais réels'!H34</f>
        <v>0</v>
      </c>
      <c r="F20" s="199"/>
      <c r="G20" s="248" t="s">
        <v>157</v>
      </c>
      <c r="H20" s="249"/>
      <c r="I20" s="67">
        <f>SUMIF('Sur factures'!$C$4:$C$73,'Synthèse dépenses'!G20,'Sur factures'!$J$4:$J$73)+SUMIF('Auto-construction'!$C$4:$C$33,'Synthèse dépenses'!G20,'Auto-construction'!$J$4:$J$33)+SUMIF('Rémunération sur frais réels'!$C$4:$C$50,'Synthèse dépenses'!G20,'Rémunération sur frais réels'!$M$4:$M$50)+SUMIF('Frais réels'!$C$4:$C$33,'Synthèse dépenses'!G20,'Frais réels'!$H$4:$H$33)+SUMIF('Proratisées-Frais de structures'!$E$4,'Synthèse dépenses'!G20,'Proratisées-Frais de structures'!$F$4)+SUMIF(Forfaitaires!$C$4:$C$33,'Synthèse dépenses'!G20,Forfaitaires!$J$4:$J$33)+SUMIF(Barèmes!$F$4:$F$46,'Synthèse dépenses'!G20,Barèmes!$L$4:$L$46)+SUMIF(Bénévolat!$C$4:$C$33,'Synthèse dépenses'!G20,Bénévolat!$K$4:$K$33)+SUMIF('Contribution en nature'!$C$4:$C$33,'Synthèse dépenses'!G20,'Contribution en nature'!$I$4:$I$33)+SUMIF('Charges d''amortissement'!$C$4:$C$33,'Synthèse dépenses'!G20,'Charges d''amortissement'!$H$4:$H$33)</f>
        <v>0</v>
      </c>
      <c r="K20" s="203"/>
      <c r="L20" s="64"/>
      <c r="M20" s="64"/>
      <c r="N20" s="64"/>
    </row>
    <row r="21" spans="1:19" ht="16.5" customHeight="1" thickBot="1" x14ac:dyDescent="0.3">
      <c r="C21" s="259" t="s">
        <v>9</v>
      </c>
      <c r="D21" s="260"/>
      <c r="E21" s="208">
        <f>SUM(E19:E20)</f>
        <v>0</v>
      </c>
      <c r="F21" s="199"/>
      <c r="G21" s="248" t="s">
        <v>158</v>
      </c>
      <c r="H21" s="249"/>
      <c r="I21" s="68">
        <f>SUMIF('Sur factures'!$C$4:$C$73,'Synthèse dépenses'!G21,'Sur factures'!$J$4:$J$73)+SUMIF('Auto-construction'!$C$4:$C$33,'Synthèse dépenses'!G21,'Auto-construction'!$J$4:$J$33)+SUMIF('Rémunération sur frais réels'!$C$4:$C$50,'Synthèse dépenses'!G21,'Rémunération sur frais réels'!$M$4:$M$50)+SUMIF('Frais réels'!$C$4:$C$33,'Synthèse dépenses'!G21,'Frais réels'!$H$4:$H$33)+SUMIF('Proratisées-Frais de structures'!$E$4,'Synthèse dépenses'!G21,'Proratisées-Frais de structures'!$F$4)+SUMIF(Forfaitaires!$C$4:$C$33,'Synthèse dépenses'!G21,Forfaitaires!$J$4:$J$33)+SUMIF(Barèmes!$F$4:$F$46,'Synthèse dépenses'!G21,Barèmes!$L$4:$L$46)+SUMIF(Bénévolat!$C$4:$C$33,'Synthèse dépenses'!G21,Bénévolat!$K$4:$K$33)+SUMIF('Contribution en nature'!$C$4:$C$33,'Synthèse dépenses'!G21,'Contribution en nature'!$I$4:$I$33)+SUMIF('Charges d''amortissement'!$C$4:$C$33,'Synthèse dépenses'!G21,'Charges d''amortissement'!$H$4:$H$33)</f>
        <v>0</v>
      </c>
      <c r="K21" s="203"/>
      <c r="L21" s="64"/>
      <c r="M21" s="64"/>
      <c r="N21" s="64"/>
    </row>
    <row r="22" spans="1:19" ht="16.5" customHeight="1" x14ac:dyDescent="0.25">
      <c r="C22" s="232"/>
      <c r="D22" s="232"/>
      <c r="E22" s="206"/>
      <c r="F22" s="59"/>
      <c r="G22" s="257" t="s">
        <v>159</v>
      </c>
      <c r="H22" s="258"/>
      <c r="I22" s="65">
        <f>SUMIF('Sur factures'!$C$4:$C$73,'Synthèse dépenses'!G22,'Sur factures'!$J$4:$J$73)+SUMIF('Auto-construction'!$C$4:$C$33,'Synthèse dépenses'!G22,'Auto-construction'!$J$4:$J$33)+SUMIF('Rémunération sur frais réels'!$C$4:$C$50,'Synthèse dépenses'!G22,'Rémunération sur frais réels'!$M$4:$M$50)+SUMIF('Frais réels'!$C$4:$C$33,'Synthèse dépenses'!G22,'Frais réels'!$H$4:$H$33)+SUMIF('Proratisées-Frais de structures'!$E$4,'Synthèse dépenses'!G22,'Proratisées-Frais de structures'!$F$4)+SUMIF(Forfaitaires!$C$4:$C$33,'Synthèse dépenses'!G22,Forfaitaires!$J$4:$J$33)+SUMIF(Barèmes!$F$4:$F$46,'Synthèse dépenses'!G22,Barèmes!$L$4:$L$46)+SUMIF(Bénévolat!$C$4:$C$33,'Synthèse dépenses'!G22,Bénévolat!$K$4:$K$33)+SUMIF('Contribution en nature'!$C$4:$C$33,'Synthèse dépenses'!G22,'Contribution en nature'!$I$4:$I$33)+SUMIF('Charges d''amortissement'!$C$4:$C$33,'Synthèse dépenses'!G22,'Charges d''amortissement'!$H$4:$H$33)</f>
        <v>0</v>
      </c>
      <c r="K22" s="203"/>
      <c r="L22" s="64"/>
      <c r="M22" s="64"/>
      <c r="N22" s="64"/>
    </row>
    <row r="23" spans="1:19" ht="16.5" customHeight="1" x14ac:dyDescent="0.25">
      <c r="C23" s="231"/>
      <c r="D23" s="231"/>
      <c r="E23" s="71"/>
      <c r="F23" s="59"/>
      <c r="G23" s="248" t="s">
        <v>160</v>
      </c>
      <c r="H23" s="249"/>
      <c r="I23" s="65">
        <f>SUMIF('Sur factures'!$C$4:$C$73,'Synthèse dépenses'!G23,'Sur factures'!$J$4:$J$73)+SUMIF('Auto-construction'!$C$4:$C$33,'Synthèse dépenses'!G23,'Auto-construction'!$J$4:$J$33)+SUMIF('Rémunération sur frais réels'!$C$4:$C$50,'Synthèse dépenses'!G23,'Rémunération sur frais réels'!$M$4:$M$50)+SUMIF('Frais réels'!$C$4:$C$33,'Synthèse dépenses'!G23,'Frais réels'!$H$4:$H$33)+SUMIF('Proratisées-Frais de structures'!$E$4,'Synthèse dépenses'!G23,'Proratisées-Frais de structures'!$F$4)+SUMIF(Forfaitaires!$C$4:$C$33,'Synthèse dépenses'!G23,Forfaitaires!$J$4:$J$33)+SUMIF(Barèmes!$F$4:$F$46,'Synthèse dépenses'!G23,Barèmes!$L$4:$L$46)+SUMIF(Bénévolat!$C$4:$C$33,'Synthèse dépenses'!G23,Bénévolat!$K$4:$K$33)+SUMIF('Contribution en nature'!$C$4:$C$33,'Synthèse dépenses'!G23,'Contribution en nature'!$I$4:$I$33)+SUMIF('Charges d''amortissement'!$C$4:$C$33,'Synthèse dépenses'!G23,'Charges d''amortissement'!$H$4:$H$33)</f>
        <v>0</v>
      </c>
      <c r="K23" s="203"/>
      <c r="L23" s="64"/>
      <c r="M23" s="64"/>
      <c r="N23" s="64"/>
    </row>
    <row r="24" spans="1:19" ht="16.5" customHeight="1" thickBot="1" x14ac:dyDescent="0.3">
      <c r="C24" s="207"/>
      <c r="D24" s="207"/>
      <c r="E24" s="207"/>
      <c r="F24" s="59"/>
      <c r="G24" s="204" t="s">
        <v>161</v>
      </c>
      <c r="H24" s="205"/>
      <c r="I24" s="67">
        <f>SUMIF('Sur factures'!$C$4:$C$73,'Synthèse dépenses'!G24,'Sur factures'!$J$4:$J$73)+SUMIF('Auto-construction'!$C$4:$C$33,'Synthèse dépenses'!G24,'Auto-construction'!$J$4:$J$33)+SUMIF('Rémunération sur frais réels'!$C$4:$C$50,'Synthèse dépenses'!G24,'Rémunération sur frais réels'!$M$4:$M$50)+SUMIF('Frais réels'!$C$4:$C$33,'Synthèse dépenses'!G24,'Frais réels'!$H$4:$H$33)+SUMIF('Proratisées-Frais de structures'!$E$4,'Synthèse dépenses'!G24,'Proratisées-Frais de structures'!$F$4)+SUMIF(Forfaitaires!$C$4:$C$33,'Synthèse dépenses'!G24,Forfaitaires!$J$4:$J$33)+SUMIF(Barèmes!$F$4:$F$46,'Synthèse dépenses'!G24,Barèmes!$L$4:$L$46)+SUMIF(Bénévolat!$C$4:$C$33,'Synthèse dépenses'!G24,Bénévolat!$K$4:$K$33)+SUMIF('Contribution en nature'!$C$4:$C$33,'Synthèse dépenses'!G24,'Contribution en nature'!$I$4:$I$33)+SUMIF('Charges d''amortissement'!$C$4:$C$33,'Synthèse dépenses'!G24,'Charges d''amortissement'!$H$4:$H$33)</f>
        <v>0</v>
      </c>
      <c r="K24" s="203"/>
      <c r="L24" s="22"/>
      <c r="M24" s="22"/>
      <c r="N24" s="22"/>
    </row>
    <row r="25" spans="1:19" ht="16.5" customHeight="1" thickBot="1" x14ac:dyDescent="0.3">
      <c r="C25" s="231"/>
      <c r="D25" s="231"/>
      <c r="E25" s="71"/>
      <c r="F25" s="59"/>
      <c r="G25" s="246" t="s">
        <v>9</v>
      </c>
      <c r="H25" s="247"/>
      <c r="I25" s="209">
        <f>SUM(I19:I24)</f>
        <v>0</v>
      </c>
      <c r="K25" s="203"/>
    </row>
    <row r="26" spans="1:19" ht="16.5" customHeight="1" x14ac:dyDescent="0.25">
      <c r="C26" s="231"/>
      <c r="D26" s="231"/>
      <c r="E26" s="71"/>
      <c r="F26" s="207"/>
      <c r="G26" s="232"/>
      <c r="H26" s="232"/>
      <c r="I26" s="206"/>
      <c r="K26" s="203"/>
    </row>
    <row r="27" spans="1:19" ht="15.75" customHeight="1" x14ac:dyDescent="0.25">
      <c r="A27" s="40"/>
      <c r="B27" s="145"/>
      <c r="C27" s="145"/>
      <c r="D27" s="145"/>
      <c r="E27" s="145"/>
      <c r="F27" s="145"/>
      <c r="G27" s="145"/>
      <c r="H27" s="69"/>
      <c r="I27" s="145"/>
      <c r="J27" s="145"/>
      <c r="K27" s="59"/>
    </row>
    <row r="28" spans="1:19" ht="15.75" customHeight="1" x14ac:dyDescent="0.25">
      <c r="A28" s="40"/>
      <c r="B28" s="145"/>
      <c r="C28" s="145"/>
      <c r="D28" s="145"/>
      <c r="E28" s="262"/>
      <c r="F28" s="262"/>
      <c r="G28" s="71"/>
      <c r="H28" s="145"/>
      <c r="I28" s="145"/>
      <c r="J28" s="145"/>
      <c r="K28" s="59"/>
      <c r="L28" s="72"/>
      <c r="M28" s="70"/>
      <c r="N28" s="70"/>
      <c r="O28" s="70"/>
      <c r="P28" s="70"/>
      <c r="Q28" s="70"/>
      <c r="R28" s="70"/>
      <c r="S28" s="70"/>
    </row>
    <row r="29" spans="1:19" ht="24.95" customHeight="1" x14ac:dyDescent="0.25">
      <c r="A29" s="216" t="s">
        <v>31</v>
      </c>
      <c r="B29" s="217"/>
      <c r="C29" s="218"/>
      <c r="D29" s="219"/>
      <c r="E29" s="220"/>
      <c r="F29" s="233" t="s">
        <v>162</v>
      </c>
      <c r="G29" s="210"/>
      <c r="H29" s="234"/>
      <c r="I29" s="210" t="s">
        <v>164</v>
      </c>
      <c r="J29" s="210"/>
      <c r="K29" s="211"/>
      <c r="L29" s="72"/>
      <c r="M29" s="70"/>
      <c r="N29" s="70"/>
      <c r="O29" s="70"/>
      <c r="P29" s="70"/>
      <c r="Q29" s="70"/>
      <c r="R29" s="70"/>
      <c r="S29" s="70"/>
    </row>
    <row r="30" spans="1:19" ht="24.95" customHeight="1" x14ac:dyDescent="0.25">
      <c r="A30" s="216" t="s">
        <v>32</v>
      </c>
      <c r="B30" s="217"/>
      <c r="C30" s="218"/>
      <c r="D30" s="219"/>
      <c r="E30" s="220"/>
      <c r="F30" s="235"/>
      <c r="G30" s="212"/>
      <c r="H30" s="236"/>
      <c r="I30" s="212"/>
      <c r="J30" s="212"/>
      <c r="K30" s="213"/>
      <c r="L30" s="72"/>
      <c r="M30" s="70"/>
      <c r="N30" s="70"/>
      <c r="O30" s="70"/>
      <c r="P30" s="70"/>
      <c r="Q30" s="70"/>
      <c r="R30" s="70"/>
      <c r="S30" s="70"/>
    </row>
    <row r="31" spans="1:19" ht="24.95" customHeight="1" x14ac:dyDescent="0.25">
      <c r="A31" s="221" t="s">
        <v>132</v>
      </c>
      <c r="B31" s="222"/>
      <c r="C31" s="225"/>
      <c r="D31" s="226"/>
      <c r="E31" s="227"/>
      <c r="F31" s="235"/>
      <c r="G31" s="212"/>
      <c r="H31" s="236"/>
      <c r="I31" s="212"/>
      <c r="J31" s="212"/>
      <c r="K31" s="213"/>
      <c r="L31" s="72"/>
      <c r="M31" s="70"/>
      <c r="N31" s="70"/>
      <c r="O31" s="70"/>
      <c r="P31" s="70"/>
      <c r="Q31" s="70"/>
      <c r="R31" s="70"/>
      <c r="S31" s="70"/>
    </row>
    <row r="32" spans="1:19" ht="24.95" customHeight="1" x14ac:dyDescent="0.25">
      <c r="A32" s="223"/>
      <c r="B32" s="224"/>
      <c r="C32" s="228"/>
      <c r="D32" s="229"/>
      <c r="E32" s="230"/>
      <c r="F32" s="235"/>
      <c r="G32" s="212"/>
      <c r="H32" s="236"/>
      <c r="I32" s="212"/>
      <c r="J32" s="212"/>
      <c r="K32" s="213"/>
      <c r="L32" s="72"/>
      <c r="M32" s="70"/>
      <c r="N32" s="70"/>
      <c r="O32" s="70"/>
      <c r="P32" s="70"/>
      <c r="Q32" s="70"/>
      <c r="R32" s="70"/>
      <c r="S32" s="70"/>
    </row>
    <row r="33" spans="1:19" ht="24.95" customHeight="1" x14ac:dyDescent="0.25">
      <c r="A33" s="216" t="s">
        <v>33</v>
      </c>
      <c r="B33" s="217"/>
      <c r="C33" s="218"/>
      <c r="D33" s="219"/>
      <c r="E33" s="220"/>
      <c r="F33" s="235"/>
      <c r="G33" s="212"/>
      <c r="H33" s="236"/>
      <c r="I33" s="212"/>
      <c r="J33" s="212"/>
      <c r="K33" s="213"/>
      <c r="L33" s="70"/>
      <c r="M33" s="70"/>
      <c r="N33" s="70"/>
      <c r="O33" s="70"/>
      <c r="P33" s="70"/>
      <c r="Q33" s="70"/>
      <c r="R33" s="70"/>
      <c r="S33" s="70"/>
    </row>
    <row r="34" spans="1:19" ht="24.95" customHeight="1" x14ac:dyDescent="0.25">
      <c r="A34" s="216" t="s">
        <v>34</v>
      </c>
      <c r="B34" s="217"/>
      <c r="C34" s="218"/>
      <c r="D34" s="219"/>
      <c r="E34" s="220"/>
      <c r="F34" s="237"/>
      <c r="G34" s="214"/>
      <c r="H34" s="238"/>
      <c r="I34" s="214"/>
      <c r="J34" s="214"/>
      <c r="K34" s="215"/>
      <c r="L34" s="70"/>
      <c r="M34" s="70"/>
      <c r="N34" s="70"/>
      <c r="O34" s="70"/>
      <c r="P34" s="70"/>
      <c r="Q34" s="70"/>
      <c r="R34" s="70"/>
      <c r="S34" s="70"/>
    </row>
    <row r="35" spans="1:19" ht="15.75" x14ac:dyDescent="0.25">
      <c r="A35" s="40"/>
      <c r="B35" s="145"/>
      <c r="C35" s="145"/>
      <c r="D35" s="145"/>
      <c r="E35" s="262"/>
      <c r="F35" s="262"/>
      <c r="G35" s="71"/>
      <c r="H35" s="145"/>
      <c r="I35" s="145"/>
      <c r="J35" s="145"/>
      <c r="K35" s="59"/>
      <c r="L35" s="70"/>
      <c r="M35" s="70"/>
      <c r="N35" s="70"/>
      <c r="O35" s="70"/>
      <c r="P35" s="70"/>
      <c r="Q35" s="70"/>
      <c r="R35" s="70"/>
      <c r="S35" s="70"/>
    </row>
    <row r="36" spans="1:19" ht="15.75" thickBot="1" x14ac:dyDescent="0.3">
      <c r="A36" s="75"/>
      <c r="B36" s="146"/>
      <c r="C36" s="146"/>
      <c r="D36" s="263" t="s">
        <v>163</v>
      </c>
      <c r="E36" s="263"/>
      <c r="F36" s="263"/>
      <c r="G36" s="263"/>
      <c r="H36" s="146"/>
      <c r="I36" s="146"/>
      <c r="J36" s="146"/>
      <c r="K36" s="74"/>
    </row>
    <row r="37" spans="1:19" ht="15.75" x14ac:dyDescent="0.25">
      <c r="E37" s="262"/>
      <c r="F37" s="262"/>
      <c r="G37" s="71"/>
      <c r="H37" s="145"/>
    </row>
    <row r="38" spans="1:19" ht="15" customHeight="1" x14ac:dyDescent="0.25">
      <c r="E38" s="262"/>
      <c r="F38" s="262"/>
      <c r="G38" s="71"/>
      <c r="H38" s="145"/>
    </row>
    <row r="39" spans="1:19" ht="15.75" x14ac:dyDescent="0.25">
      <c r="E39" s="262"/>
      <c r="F39" s="262"/>
      <c r="G39" s="71"/>
      <c r="H39" s="145"/>
    </row>
    <row r="40" spans="1:19" ht="15.75" x14ac:dyDescent="0.25">
      <c r="E40" s="262"/>
      <c r="F40" s="262"/>
      <c r="G40" s="71"/>
      <c r="H40" s="145"/>
    </row>
    <row r="41" spans="1:19" ht="15.75" x14ac:dyDescent="0.25">
      <c r="E41" s="262"/>
      <c r="F41" s="262"/>
      <c r="G41" s="71"/>
      <c r="H41" s="145"/>
    </row>
    <row r="42" spans="1:19" ht="15.75" x14ac:dyDescent="0.25">
      <c r="E42" s="262"/>
      <c r="F42" s="262"/>
      <c r="G42" s="71"/>
    </row>
    <row r="43" spans="1:19" ht="15.75" x14ac:dyDescent="0.25">
      <c r="E43" s="262"/>
      <c r="F43" s="262"/>
      <c r="G43" s="71"/>
    </row>
    <row r="44" spans="1:19" ht="15.75" x14ac:dyDescent="0.25">
      <c r="E44" s="262"/>
      <c r="F44" s="262"/>
      <c r="G44" s="71"/>
    </row>
    <row r="45" spans="1:19" ht="15.75" x14ac:dyDescent="0.25">
      <c r="E45" s="262"/>
      <c r="F45" s="262"/>
      <c r="G45" s="71"/>
    </row>
    <row r="46" spans="1:19" ht="15.75" x14ac:dyDescent="0.25">
      <c r="E46" s="262"/>
      <c r="F46" s="262"/>
      <c r="G46" s="71"/>
    </row>
    <row r="47" spans="1:19" ht="15.75" x14ac:dyDescent="0.25">
      <c r="E47" s="262"/>
      <c r="F47" s="262"/>
      <c r="G47" s="71"/>
    </row>
    <row r="48" spans="1:19" ht="15.75" x14ac:dyDescent="0.25">
      <c r="E48" s="262"/>
      <c r="F48" s="262"/>
      <c r="G48" s="71"/>
    </row>
    <row r="49" spans="5:7" ht="15.75" x14ac:dyDescent="0.25">
      <c r="E49" s="262"/>
      <c r="F49" s="262"/>
      <c r="G49" s="71"/>
    </row>
    <row r="50" spans="5:7" ht="15.75" x14ac:dyDescent="0.25">
      <c r="E50" s="262"/>
      <c r="F50" s="262"/>
      <c r="G50" s="71"/>
    </row>
    <row r="51" spans="5:7" ht="15.75" x14ac:dyDescent="0.25">
      <c r="E51" s="262"/>
      <c r="F51" s="262"/>
      <c r="G51" s="71"/>
    </row>
    <row r="52" spans="5:7" ht="15.75" x14ac:dyDescent="0.25">
      <c r="E52" s="262"/>
      <c r="F52" s="262"/>
      <c r="G52" s="71"/>
    </row>
    <row r="53" spans="5:7" ht="15.75" x14ac:dyDescent="0.25">
      <c r="E53" s="262"/>
      <c r="F53" s="262"/>
      <c r="G53" s="71"/>
    </row>
    <row r="54" spans="5:7" ht="15.75" x14ac:dyDescent="0.25">
      <c r="E54" s="262"/>
      <c r="F54" s="262"/>
      <c r="G54" s="71"/>
    </row>
    <row r="55" spans="5:7" ht="15.75" x14ac:dyDescent="0.25">
      <c r="E55" s="262"/>
      <c r="F55" s="262"/>
      <c r="G55" s="71"/>
    </row>
    <row r="56" spans="5:7" ht="15.75" x14ac:dyDescent="0.25">
      <c r="E56" s="262"/>
      <c r="F56" s="262"/>
      <c r="G56" s="71"/>
    </row>
    <row r="57" spans="5:7" ht="15.75" x14ac:dyDescent="0.25">
      <c r="E57" s="262"/>
      <c r="F57" s="262"/>
      <c r="G57" s="71"/>
    </row>
    <row r="58" spans="5:7" ht="15.75" x14ac:dyDescent="0.25">
      <c r="E58" s="262"/>
      <c r="F58" s="262"/>
      <c r="G58" s="71"/>
    </row>
    <row r="59" spans="5:7" ht="15.75" x14ac:dyDescent="0.25">
      <c r="E59" s="262"/>
      <c r="F59" s="262"/>
      <c r="G59" s="71"/>
    </row>
    <row r="60" spans="5:7" ht="15.75" x14ac:dyDescent="0.25">
      <c r="E60" s="262"/>
      <c r="F60" s="262"/>
      <c r="G60" s="71"/>
    </row>
    <row r="61" spans="5:7" ht="15.75" x14ac:dyDescent="0.25">
      <c r="E61" s="262"/>
      <c r="F61" s="262"/>
      <c r="G61" s="71"/>
    </row>
    <row r="62" spans="5:7" ht="15.75" x14ac:dyDescent="0.25">
      <c r="E62" s="262"/>
      <c r="F62" s="262"/>
      <c r="G62" s="71"/>
    </row>
    <row r="63" spans="5:7" ht="15.75" x14ac:dyDescent="0.25">
      <c r="E63" s="262"/>
      <c r="F63" s="262"/>
      <c r="G63" s="71"/>
    </row>
    <row r="64" spans="5:7" ht="15.75" x14ac:dyDescent="0.25">
      <c r="E64" s="262"/>
      <c r="F64" s="262"/>
      <c r="G64" s="71"/>
    </row>
    <row r="65" spans="5:7" ht="15.75" x14ac:dyDescent="0.25">
      <c r="E65" s="262"/>
      <c r="F65" s="262"/>
      <c r="G65" s="71"/>
    </row>
    <row r="66" spans="5:7" ht="15.75" x14ac:dyDescent="0.25">
      <c r="E66" s="262"/>
      <c r="F66" s="262"/>
      <c r="G66" s="71"/>
    </row>
    <row r="67" spans="5:7" ht="15.75" x14ac:dyDescent="0.25">
      <c r="E67" s="262"/>
      <c r="F67" s="262"/>
      <c r="G67" s="71"/>
    </row>
    <row r="68" spans="5:7" ht="15.75" x14ac:dyDescent="0.25">
      <c r="E68" s="262"/>
      <c r="F68" s="262"/>
      <c r="G68" s="71"/>
    </row>
    <row r="69" spans="5:7" ht="15.75" x14ac:dyDescent="0.25">
      <c r="E69" s="262"/>
      <c r="F69" s="262"/>
      <c r="G69" s="71"/>
    </row>
    <row r="70" spans="5:7" ht="15.75" x14ac:dyDescent="0.25">
      <c r="E70" s="262"/>
      <c r="F70" s="262"/>
      <c r="G70" s="71"/>
    </row>
    <row r="71" spans="5:7" ht="16.5" customHeight="1" x14ac:dyDescent="0.25">
      <c r="E71" s="262"/>
      <c r="F71" s="262"/>
      <c r="G71" s="71"/>
    </row>
    <row r="72" spans="5:7" ht="16.5" customHeight="1" x14ac:dyDescent="0.25">
      <c r="E72" s="262"/>
      <c r="F72" s="262"/>
      <c r="G72" s="71"/>
    </row>
    <row r="73" spans="5:7" ht="16.5" customHeight="1" x14ac:dyDescent="0.25">
      <c r="E73" s="262"/>
      <c r="F73" s="262"/>
      <c r="G73" s="71"/>
    </row>
    <row r="74" spans="5:7" ht="16.5" customHeight="1" x14ac:dyDescent="0.25">
      <c r="E74" s="262"/>
      <c r="F74" s="262"/>
      <c r="G74" s="71"/>
    </row>
    <row r="75" spans="5:7" ht="16.5" customHeight="1" x14ac:dyDescent="0.25">
      <c r="E75" s="261"/>
      <c r="F75" s="261"/>
      <c r="G75" s="73"/>
    </row>
    <row r="76" spans="5:7" ht="16.5" customHeight="1" x14ac:dyDescent="0.25">
      <c r="E76" s="145"/>
      <c r="F76" s="145"/>
      <c r="G76" s="145"/>
    </row>
    <row r="77" spans="5:7" ht="16.5" customHeight="1" x14ac:dyDescent="0.25">
      <c r="E77" s="145"/>
      <c r="F77" s="145"/>
      <c r="G77" s="145"/>
    </row>
    <row r="78" spans="5:7" ht="16.5" customHeight="1" x14ac:dyDescent="0.25">
      <c r="E78" s="145"/>
      <c r="F78" s="145"/>
      <c r="G78" s="145"/>
    </row>
    <row r="79" spans="5:7" ht="16.5" customHeight="1" x14ac:dyDescent="0.25">
      <c r="E79" s="145"/>
      <c r="F79" s="145"/>
      <c r="G79" s="145"/>
    </row>
    <row r="80" spans="5:7" ht="16.5" customHeight="1" x14ac:dyDescent="0.25">
      <c r="E80" s="145"/>
      <c r="F80" s="145"/>
      <c r="G80" s="145"/>
    </row>
    <row r="81" spans="5:7" ht="16.5" customHeight="1" x14ac:dyDescent="0.25">
      <c r="E81" s="145"/>
      <c r="F81" s="145"/>
      <c r="G81" s="145"/>
    </row>
    <row r="82" spans="5:7" ht="16.5" customHeight="1" x14ac:dyDescent="0.25">
      <c r="F82" s="145"/>
    </row>
    <row r="83" spans="5:7" ht="16.5" customHeight="1" x14ac:dyDescent="0.25">
      <c r="F83" s="145"/>
    </row>
    <row r="84" spans="5:7" ht="16.5" customHeight="1" x14ac:dyDescent="0.25">
      <c r="F84" s="145"/>
    </row>
    <row r="85" spans="5:7" ht="16.5" customHeight="1" x14ac:dyDescent="0.25">
      <c r="F85" s="145"/>
    </row>
    <row r="86" spans="5:7" ht="16.5" customHeight="1" x14ac:dyDescent="0.25">
      <c r="F86" s="145"/>
    </row>
    <row r="87" spans="5:7" ht="16.5" customHeight="1" x14ac:dyDescent="0.25">
      <c r="F87" s="145"/>
    </row>
    <row r="88" spans="5:7" ht="16.5" customHeight="1" x14ac:dyDescent="0.25">
      <c r="F88" s="145"/>
    </row>
    <row r="89" spans="5:7" ht="16.5" customHeight="1" x14ac:dyDescent="0.25">
      <c r="F89" s="145"/>
    </row>
    <row r="90" spans="5:7" x14ac:dyDescent="0.25">
      <c r="F90" s="145"/>
    </row>
    <row r="91" spans="5:7" x14ac:dyDescent="0.25">
      <c r="F91" s="145"/>
    </row>
    <row r="92" spans="5:7" x14ac:dyDescent="0.25">
      <c r="F92" s="145"/>
    </row>
    <row r="93" spans="5:7" x14ac:dyDescent="0.25">
      <c r="F93" s="145"/>
    </row>
    <row r="94" spans="5:7" x14ac:dyDescent="0.25">
      <c r="E94" s="145"/>
      <c r="F94" s="145"/>
      <c r="G94" s="145"/>
    </row>
    <row r="95" spans="5:7" x14ac:dyDescent="0.25">
      <c r="E95" s="145"/>
      <c r="F95" s="145"/>
      <c r="G95" s="145"/>
    </row>
    <row r="96" spans="5:7" x14ac:dyDescent="0.25">
      <c r="E96" s="145"/>
      <c r="F96" s="145"/>
      <c r="G96" s="145"/>
    </row>
  </sheetData>
  <sheetProtection algorithmName="SHA-512" hashValue="tSg9AQgKFOtRReA3OyA5buTFhJzFI1Fj22T3CYvyY0QmTyVirqO3rO9k+Dm7nzsLIa9T8zDcwtCql1m1WDwEbQ==" saltValue="KDeSP8N0L6yDgFZ7n6Tw3A==" spinCount="100000" sheet="1" selectLockedCells="1"/>
  <sortState ref="C28:F42">
    <sortCondition ref="C28"/>
  </sortState>
  <mergeCells count="86">
    <mergeCell ref="E58:F58"/>
    <mergeCell ref="E37:F37"/>
    <mergeCell ref="E62:F62"/>
    <mergeCell ref="E53:F53"/>
    <mergeCell ref="E54:F54"/>
    <mergeCell ref="E55:F55"/>
    <mergeCell ref="E56:F56"/>
    <mergeCell ref="E57:F57"/>
    <mergeCell ref="E61:F61"/>
    <mergeCell ref="E63:F63"/>
    <mergeCell ref="E64:F64"/>
    <mergeCell ref="E65:F65"/>
    <mergeCell ref="E66:F66"/>
    <mergeCell ref="E67:F67"/>
    <mergeCell ref="E71:F71"/>
    <mergeCell ref="E74:F74"/>
    <mergeCell ref="E68:F68"/>
    <mergeCell ref="E69:F69"/>
    <mergeCell ref="E70:F70"/>
    <mergeCell ref="E72:F72"/>
    <mergeCell ref="E73:F73"/>
    <mergeCell ref="E39:F39"/>
    <mergeCell ref="E40:F40"/>
    <mergeCell ref="D36:G36"/>
    <mergeCell ref="E46:F46"/>
    <mergeCell ref="A8:K8"/>
    <mergeCell ref="A9:K9"/>
    <mergeCell ref="A16:K16"/>
    <mergeCell ref="C20:D20"/>
    <mergeCell ref="G20:H20"/>
    <mergeCell ref="E28:F28"/>
    <mergeCell ref="C18:D18"/>
    <mergeCell ref="G18:H18"/>
    <mergeCell ref="C19:D19"/>
    <mergeCell ref="G19:H19"/>
    <mergeCell ref="E75:F75"/>
    <mergeCell ref="E35:F35"/>
    <mergeCell ref="E49:F49"/>
    <mergeCell ref="E50:F50"/>
    <mergeCell ref="E51:F51"/>
    <mergeCell ref="E52:F52"/>
    <mergeCell ref="E43:F43"/>
    <mergeCell ref="E44:F44"/>
    <mergeCell ref="E45:F45"/>
    <mergeCell ref="E47:F47"/>
    <mergeCell ref="E48:F48"/>
    <mergeCell ref="E60:F60"/>
    <mergeCell ref="E41:F41"/>
    <mergeCell ref="E42:F42"/>
    <mergeCell ref="E59:F59"/>
    <mergeCell ref="E38:F38"/>
    <mergeCell ref="G25:H25"/>
    <mergeCell ref="G21:H21"/>
    <mergeCell ref="A14:C14"/>
    <mergeCell ref="D14:K14"/>
    <mergeCell ref="A15:C15"/>
    <mergeCell ref="D15:F15"/>
    <mergeCell ref="G15:I15"/>
    <mergeCell ref="J15:K15"/>
    <mergeCell ref="C22:D22"/>
    <mergeCell ref="G22:H22"/>
    <mergeCell ref="C23:D23"/>
    <mergeCell ref="G23:H23"/>
    <mergeCell ref="C21:D21"/>
    <mergeCell ref="C25:D25"/>
    <mergeCell ref="D11:G11"/>
    <mergeCell ref="H11:K11"/>
    <mergeCell ref="A11:C11"/>
    <mergeCell ref="D12:K12"/>
    <mergeCell ref="D13:K13"/>
    <mergeCell ref="A12:C12"/>
    <mergeCell ref="A13:C13"/>
    <mergeCell ref="C26:D26"/>
    <mergeCell ref="G26:H26"/>
    <mergeCell ref="A29:B29"/>
    <mergeCell ref="C29:E29"/>
    <mergeCell ref="F29:H34"/>
    <mergeCell ref="I29:K34"/>
    <mergeCell ref="A30:B30"/>
    <mergeCell ref="C30:E30"/>
    <mergeCell ref="A31:B32"/>
    <mergeCell ref="C31:E32"/>
    <mergeCell ref="A33:B33"/>
    <mergeCell ref="C33:E33"/>
    <mergeCell ref="A34:B34"/>
    <mergeCell ref="C34:E34"/>
  </mergeCells>
  <pageMargins left="0.25" right="0.25" top="0.75" bottom="0.75" header="0.3" footer="0.3"/>
  <pageSetup paperSize="9" scale="63" fitToHeight="0" orientation="landscape" r:id="rId1"/>
  <rowBreaks count="1" manualBreakCount="1">
    <brk id="41" max="13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>
          <x14:formula1>
            <xm:f>Listes!$E$97:$E$106</xm:f>
          </x14:formula1>
          <xm:sqref>D14:K14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>
    <tabColor theme="4" tint="0.39997558519241921"/>
    <pageSetUpPr fitToPage="1"/>
  </sheetPr>
  <dimension ref="A1:J35"/>
  <sheetViews>
    <sheetView zoomScale="130" zoomScaleNormal="130" workbookViewId="0">
      <pane ySplit="3" topLeftCell="A4" activePane="bottomLeft" state="frozen"/>
      <selection pane="bottomLeft" activeCell="F4" sqref="F4"/>
    </sheetView>
  </sheetViews>
  <sheetFormatPr baseColWidth="10" defaultRowHeight="15" x14ac:dyDescent="0.25"/>
  <cols>
    <col min="1" max="1" width="3.7109375" style="16" customWidth="1"/>
    <col min="2" max="2" width="50.7109375" style="16" customWidth="1"/>
    <col min="3" max="3" width="35.7109375" style="16" customWidth="1"/>
    <col min="4" max="4" width="20.7109375" style="16" customWidth="1"/>
    <col min="5" max="6" width="15.7109375" style="16" customWidth="1"/>
    <col min="7" max="8" width="10.7109375" style="16" customWidth="1"/>
    <col min="9" max="9" width="16.7109375" style="16" bestFit="1" customWidth="1"/>
    <col min="10" max="16384" width="11.42578125" style="16"/>
  </cols>
  <sheetData>
    <row r="1" spans="1:10" ht="30" customHeight="1" thickBot="1" x14ac:dyDescent="0.3">
      <c r="A1" s="278" t="s">
        <v>59</v>
      </c>
      <c r="B1" s="279"/>
      <c r="C1" s="279"/>
      <c r="D1" s="279"/>
      <c r="E1" s="279"/>
      <c r="F1" s="279"/>
      <c r="G1" s="279"/>
      <c r="H1" s="279"/>
      <c r="I1" s="280"/>
      <c r="J1" s="20"/>
    </row>
    <row r="2" spans="1:10" s="34" customFormat="1" ht="20.100000000000001" customHeight="1" thickBot="1" x14ac:dyDescent="0.3">
      <c r="A2" s="283" t="s">
        <v>114</v>
      </c>
      <c r="B2" s="284"/>
      <c r="C2" s="284"/>
      <c r="D2" s="284"/>
      <c r="E2" s="284"/>
      <c r="F2" s="284"/>
      <c r="G2" s="284"/>
      <c r="H2" s="284"/>
      <c r="I2" s="285"/>
      <c r="J2" s="158"/>
    </row>
    <row r="3" spans="1:10" ht="30" customHeight="1" thickBot="1" x14ac:dyDescent="0.3">
      <c r="A3" s="150" t="s">
        <v>0</v>
      </c>
      <c r="B3" s="18" t="s">
        <v>97</v>
      </c>
      <c r="C3" s="18" t="s">
        <v>94</v>
      </c>
      <c r="D3" s="55" t="s">
        <v>44</v>
      </c>
      <c r="E3" s="18" t="s">
        <v>123</v>
      </c>
      <c r="F3" s="17" t="s">
        <v>124</v>
      </c>
      <c r="G3" s="18" t="s">
        <v>1</v>
      </c>
      <c r="H3" s="18" t="s">
        <v>2</v>
      </c>
      <c r="I3" s="156" t="s">
        <v>122</v>
      </c>
      <c r="J3" s="20"/>
    </row>
    <row r="4" spans="1:10" ht="20.100000000000001" customHeight="1" x14ac:dyDescent="0.25">
      <c r="A4" s="136" t="str">
        <f>IF($B4="","",Listes!$G118)</f>
        <v/>
      </c>
      <c r="B4" s="1"/>
      <c r="C4" s="1"/>
      <c r="D4" s="1"/>
      <c r="E4" s="121"/>
      <c r="F4" s="121"/>
      <c r="G4" s="189"/>
      <c r="H4" s="1"/>
      <c r="I4" s="2"/>
      <c r="J4" s="20"/>
    </row>
    <row r="5" spans="1:10" ht="20.100000000000001" customHeight="1" x14ac:dyDescent="0.25">
      <c r="A5" s="23" t="str">
        <f>IF($B5="","",Listes!$G119)</f>
        <v/>
      </c>
      <c r="B5" s="3"/>
      <c r="C5" s="3"/>
      <c r="D5" s="3"/>
      <c r="E5" s="122"/>
      <c r="F5" s="122"/>
      <c r="G5" s="190"/>
      <c r="H5" s="3"/>
      <c r="I5" s="4"/>
      <c r="J5" s="20"/>
    </row>
    <row r="6" spans="1:10" ht="20.100000000000001" customHeight="1" x14ac:dyDescent="0.25">
      <c r="A6" s="23" t="str">
        <f>IF($B6="","",Listes!$G120)</f>
        <v/>
      </c>
      <c r="B6" s="3"/>
      <c r="C6" s="3"/>
      <c r="D6" s="3"/>
      <c r="E6" s="122"/>
      <c r="F6" s="122"/>
      <c r="G6" s="190"/>
      <c r="H6" s="3"/>
      <c r="I6" s="4"/>
      <c r="J6" s="20"/>
    </row>
    <row r="7" spans="1:10" ht="20.100000000000001" customHeight="1" x14ac:dyDescent="0.25">
      <c r="A7" s="23" t="str">
        <f>IF($B7="","",Listes!$G121)</f>
        <v/>
      </c>
      <c r="B7" s="3"/>
      <c r="C7" s="3"/>
      <c r="D7" s="3"/>
      <c r="E7" s="122"/>
      <c r="F7" s="122"/>
      <c r="G7" s="190"/>
      <c r="H7" s="3"/>
      <c r="I7" s="4"/>
      <c r="J7" s="20"/>
    </row>
    <row r="8" spans="1:10" ht="20.100000000000001" customHeight="1" x14ac:dyDescent="0.25">
      <c r="A8" s="23" t="str">
        <f>IF($B8="","",Listes!$G122)</f>
        <v/>
      </c>
      <c r="B8" s="3"/>
      <c r="C8" s="3"/>
      <c r="D8" s="3"/>
      <c r="E8" s="122"/>
      <c r="F8" s="122"/>
      <c r="G8" s="190"/>
      <c r="H8" s="3"/>
      <c r="I8" s="4"/>
      <c r="J8" s="20"/>
    </row>
    <row r="9" spans="1:10" ht="20.100000000000001" customHeight="1" x14ac:dyDescent="0.25">
      <c r="A9" s="23" t="str">
        <f>IF($B9="","",Listes!$G123)</f>
        <v/>
      </c>
      <c r="B9" s="3"/>
      <c r="C9" s="3"/>
      <c r="D9" s="3"/>
      <c r="E9" s="122"/>
      <c r="F9" s="122"/>
      <c r="G9" s="190"/>
      <c r="H9" s="3"/>
      <c r="I9" s="4"/>
      <c r="J9" s="20"/>
    </row>
    <row r="10" spans="1:10" ht="20.100000000000001" customHeight="1" x14ac:dyDescent="0.25">
      <c r="A10" s="23" t="str">
        <f>IF($B10="","",Listes!$G124)</f>
        <v/>
      </c>
      <c r="B10" s="3"/>
      <c r="C10" s="3"/>
      <c r="D10" s="3"/>
      <c r="E10" s="122"/>
      <c r="F10" s="122"/>
      <c r="G10" s="190"/>
      <c r="H10" s="3"/>
      <c r="I10" s="4"/>
      <c r="J10" s="20"/>
    </row>
    <row r="11" spans="1:10" ht="20.100000000000001" customHeight="1" x14ac:dyDescent="0.25">
      <c r="A11" s="23" t="str">
        <f>IF($B11="","",Listes!$G125)</f>
        <v/>
      </c>
      <c r="B11" s="3"/>
      <c r="C11" s="3"/>
      <c r="D11" s="3"/>
      <c r="E11" s="122"/>
      <c r="F11" s="122"/>
      <c r="G11" s="190"/>
      <c r="H11" s="3"/>
      <c r="I11" s="4"/>
      <c r="J11" s="20"/>
    </row>
    <row r="12" spans="1:10" ht="20.100000000000001" customHeight="1" x14ac:dyDescent="0.25">
      <c r="A12" s="23" t="str">
        <f>IF($B12="","",Listes!$G126)</f>
        <v/>
      </c>
      <c r="B12" s="3"/>
      <c r="C12" s="3"/>
      <c r="D12" s="3"/>
      <c r="E12" s="122"/>
      <c r="F12" s="122"/>
      <c r="G12" s="190"/>
      <c r="H12" s="3"/>
      <c r="I12" s="4"/>
      <c r="J12" s="20"/>
    </row>
    <row r="13" spans="1:10" ht="20.100000000000001" customHeight="1" x14ac:dyDescent="0.25">
      <c r="A13" s="23" t="str">
        <f>IF($B13="","",Listes!$G127)</f>
        <v/>
      </c>
      <c r="B13" s="3"/>
      <c r="C13" s="3"/>
      <c r="D13" s="3"/>
      <c r="E13" s="122"/>
      <c r="F13" s="122"/>
      <c r="G13" s="190"/>
      <c r="H13" s="3"/>
      <c r="I13" s="4"/>
      <c r="J13" s="20"/>
    </row>
    <row r="14" spans="1:10" ht="20.100000000000001" customHeight="1" x14ac:dyDescent="0.25">
      <c r="A14" s="23" t="str">
        <f>IF($B14="","",Listes!$G128)</f>
        <v/>
      </c>
      <c r="B14" s="3"/>
      <c r="C14" s="3"/>
      <c r="D14" s="3"/>
      <c r="E14" s="122"/>
      <c r="F14" s="122"/>
      <c r="G14" s="190"/>
      <c r="H14" s="3"/>
      <c r="I14" s="4"/>
      <c r="J14" s="20"/>
    </row>
    <row r="15" spans="1:10" ht="20.100000000000001" customHeight="1" x14ac:dyDescent="0.25">
      <c r="A15" s="23" t="str">
        <f>IF($B15="","",Listes!$G129)</f>
        <v/>
      </c>
      <c r="B15" s="3"/>
      <c r="C15" s="3"/>
      <c r="D15" s="3"/>
      <c r="E15" s="122"/>
      <c r="F15" s="122"/>
      <c r="G15" s="190"/>
      <c r="H15" s="3"/>
      <c r="I15" s="4"/>
      <c r="J15" s="20"/>
    </row>
    <row r="16" spans="1:10" ht="20.100000000000001" customHeight="1" x14ac:dyDescent="0.25">
      <c r="A16" s="23" t="str">
        <f>IF($B16="","",Listes!$G130)</f>
        <v/>
      </c>
      <c r="B16" s="3"/>
      <c r="C16" s="3"/>
      <c r="D16" s="3"/>
      <c r="E16" s="122"/>
      <c r="F16" s="122"/>
      <c r="G16" s="190"/>
      <c r="H16" s="3"/>
      <c r="I16" s="4"/>
      <c r="J16" s="20"/>
    </row>
    <row r="17" spans="1:10" ht="20.100000000000001" customHeight="1" x14ac:dyDescent="0.25">
      <c r="A17" s="23" t="str">
        <f>IF($B17="","",Listes!$G131)</f>
        <v/>
      </c>
      <c r="B17" s="3"/>
      <c r="C17" s="3"/>
      <c r="D17" s="3"/>
      <c r="E17" s="122"/>
      <c r="F17" s="122"/>
      <c r="G17" s="190"/>
      <c r="H17" s="3"/>
      <c r="I17" s="4"/>
      <c r="J17" s="20"/>
    </row>
    <row r="18" spans="1:10" ht="20.100000000000001" customHeight="1" x14ac:dyDescent="0.25">
      <c r="A18" s="23" t="str">
        <f>IF($B18="","",Listes!$G132)</f>
        <v/>
      </c>
      <c r="B18" s="3"/>
      <c r="C18" s="3"/>
      <c r="D18" s="3"/>
      <c r="E18" s="122"/>
      <c r="F18" s="122"/>
      <c r="G18" s="190"/>
      <c r="H18" s="3"/>
      <c r="I18" s="4"/>
      <c r="J18" s="20"/>
    </row>
    <row r="19" spans="1:10" ht="20.100000000000001" customHeight="1" x14ac:dyDescent="0.25">
      <c r="A19" s="23" t="str">
        <f>IF($B19="","",Listes!$G133)</f>
        <v/>
      </c>
      <c r="B19" s="3"/>
      <c r="C19" s="3"/>
      <c r="D19" s="3"/>
      <c r="E19" s="122"/>
      <c r="F19" s="122"/>
      <c r="G19" s="190"/>
      <c r="H19" s="3"/>
      <c r="I19" s="4"/>
      <c r="J19" s="20"/>
    </row>
    <row r="20" spans="1:10" ht="20.100000000000001" customHeight="1" x14ac:dyDescent="0.25">
      <c r="A20" s="23" t="str">
        <f>IF($B20="","",Listes!$G134)</f>
        <v/>
      </c>
      <c r="B20" s="3"/>
      <c r="C20" s="3"/>
      <c r="D20" s="3"/>
      <c r="E20" s="122"/>
      <c r="F20" s="122"/>
      <c r="G20" s="190"/>
      <c r="H20" s="3"/>
      <c r="I20" s="4"/>
      <c r="J20" s="20"/>
    </row>
    <row r="21" spans="1:10" ht="20.100000000000001" customHeight="1" x14ac:dyDescent="0.25">
      <c r="A21" s="23" t="str">
        <f>IF($B21="","",Listes!$G135)</f>
        <v/>
      </c>
      <c r="B21" s="3"/>
      <c r="C21" s="3"/>
      <c r="D21" s="3"/>
      <c r="E21" s="122"/>
      <c r="F21" s="122"/>
      <c r="G21" s="190"/>
      <c r="H21" s="3"/>
      <c r="I21" s="4"/>
      <c r="J21" s="20"/>
    </row>
    <row r="22" spans="1:10" ht="20.100000000000001" customHeight="1" x14ac:dyDescent="0.25">
      <c r="A22" s="23" t="str">
        <f>IF($B22="","",Listes!$G136)</f>
        <v/>
      </c>
      <c r="B22" s="3"/>
      <c r="C22" s="3"/>
      <c r="D22" s="3"/>
      <c r="E22" s="122"/>
      <c r="F22" s="122"/>
      <c r="G22" s="190"/>
      <c r="H22" s="3"/>
      <c r="I22" s="4"/>
      <c r="J22" s="20"/>
    </row>
    <row r="23" spans="1:10" ht="20.100000000000001" customHeight="1" x14ac:dyDescent="0.25">
      <c r="A23" s="23" t="str">
        <f>IF($B23="","",Listes!$G137)</f>
        <v/>
      </c>
      <c r="B23" s="3"/>
      <c r="C23" s="3"/>
      <c r="D23" s="3"/>
      <c r="E23" s="122"/>
      <c r="F23" s="122"/>
      <c r="G23" s="190"/>
      <c r="H23" s="3"/>
      <c r="I23" s="4"/>
      <c r="J23" s="20"/>
    </row>
    <row r="24" spans="1:10" ht="20.100000000000001" customHeight="1" x14ac:dyDescent="0.25">
      <c r="A24" s="23" t="str">
        <f>IF($B24="","",Listes!$G138)</f>
        <v/>
      </c>
      <c r="B24" s="3"/>
      <c r="C24" s="3"/>
      <c r="D24" s="3"/>
      <c r="E24" s="122"/>
      <c r="F24" s="122"/>
      <c r="G24" s="190"/>
      <c r="H24" s="3"/>
      <c r="I24" s="4"/>
      <c r="J24" s="20"/>
    </row>
    <row r="25" spans="1:10" ht="20.100000000000001" customHeight="1" x14ac:dyDescent="0.25">
      <c r="A25" s="23" t="str">
        <f>IF($B25="","",Listes!$G139)</f>
        <v/>
      </c>
      <c r="B25" s="3"/>
      <c r="C25" s="3"/>
      <c r="D25" s="3"/>
      <c r="E25" s="122"/>
      <c r="F25" s="122"/>
      <c r="G25" s="190"/>
      <c r="H25" s="3"/>
      <c r="I25" s="4"/>
      <c r="J25" s="20"/>
    </row>
    <row r="26" spans="1:10" ht="20.100000000000001" customHeight="1" x14ac:dyDescent="0.25">
      <c r="A26" s="23" t="str">
        <f>IF($B26="","",Listes!$G140)</f>
        <v/>
      </c>
      <c r="B26" s="3"/>
      <c r="C26" s="3"/>
      <c r="D26" s="3"/>
      <c r="E26" s="122"/>
      <c r="F26" s="122"/>
      <c r="G26" s="190"/>
      <c r="H26" s="3"/>
      <c r="I26" s="4"/>
      <c r="J26" s="20"/>
    </row>
    <row r="27" spans="1:10" ht="20.100000000000001" customHeight="1" x14ac:dyDescent="0.25">
      <c r="A27" s="23" t="str">
        <f>IF($B27="","",Listes!$G141)</f>
        <v/>
      </c>
      <c r="B27" s="3"/>
      <c r="C27" s="3"/>
      <c r="D27" s="3"/>
      <c r="E27" s="122"/>
      <c r="F27" s="122"/>
      <c r="G27" s="190"/>
      <c r="H27" s="3"/>
      <c r="I27" s="4"/>
      <c r="J27" s="20"/>
    </row>
    <row r="28" spans="1:10" ht="20.100000000000001" customHeight="1" x14ac:dyDescent="0.25">
      <c r="A28" s="23" t="str">
        <f>IF($B28="","",Listes!$G142)</f>
        <v/>
      </c>
      <c r="B28" s="3"/>
      <c r="C28" s="3"/>
      <c r="D28" s="3"/>
      <c r="E28" s="122"/>
      <c r="F28" s="122"/>
      <c r="G28" s="190"/>
      <c r="H28" s="3"/>
      <c r="I28" s="4"/>
      <c r="J28" s="20"/>
    </row>
    <row r="29" spans="1:10" ht="20.100000000000001" customHeight="1" x14ac:dyDescent="0.25">
      <c r="A29" s="23" t="str">
        <f>IF($B29="","",Listes!$G143)</f>
        <v/>
      </c>
      <c r="B29" s="3"/>
      <c r="C29" s="3"/>
      <c r="D29" s="3"/>
      <c r="E29" s="122"/>
      <c r="F29" s="122"/>
      <c r="G29" s="190"/>
      <c r="H29" s="3"/>
      <c r="I29" s="4"/>
      <c r="J29" s="20"/>
    </row>
    <row r="30" spans="1:10" ht="20.100000000000001" customHeight="1" x14ac:dyDescent="0.25">
      <c r="A30" s="23" t="str">
        <f>IF($B30="","",Listes!$G144)</f>
        <v/>
      </c>
      <c r="B30" s="3"/>
      <c r="C30" s="3"/>
      <c r="D30" s="3"/>
      <c r="E30" s="122"/>
      <c r="F30" s="122"/>
      <c r="G30" s="190"/>
      <c r="H30" s="3"/>
      <c r="I30" s="4"/>
      <c r="J30" s="20"/>
    </row>
    <row r="31" spans="1:10" ht="20.100000000000001" customHeight="1" x14ac:dyDescent="0.25">
      <c r="A31" s="23" t="str">
        <f>IF($B31="","",Listes!$G145)</f>
        <v/>
      </c>
      <c r="B31" s="3"/>
      <c r="C31" s="3"/>
      <c r="D31" s="3"/>
      <c r="E31" s="122"/>
      <c r="F31" s="122"/>
      <c r="G31" s="190"/>
      <c r="H31" s="3"/>
      <c r="I31" s="4"/>
      <c r="J31" s="20"/>
    </row>
    <row r="32" spans="1:10" ht="20.100000000000001" customHeight="1" x14ac:dyDescent="0.25">
      <c r="A32" s="23" t="str">
        <f>IF($B32="","",Listes!$G146)</f>
        <v/>
      </c>
      <c r="B32" s="3"/>
      <c r="C32" s="3"/>
      <c r="D32" s="3"/>
      <c r="E32" s="122"/>
      <c r="F32" s="122"/>
      <c r="G32" s="190"/>
      <c r="H32" s="3"/>
      <c r="I32" s="4"/>
      <c r="J32" s="20"/>
    </row>
    <row r="33" spans="1:10" ht="20.100000000000001" customHeight="1" thickBot="1" x14ac:dyDescent="0.3">
      <c r="A33" s="25" t="str">
        <f>IF($B33="","",Listes!$G147)</f>
        <v/>
      </c>
      <c r="B33" s="113"/>
      <c r="C33" s="113"/>
      <c r="D33" s="113"/>
      <c r="E33" s="123"/>
      <c r="F33" s="123"/>
      <c r="G33" s="191"/>
      <c r="H33" s="113"/>
      <c r="I33" s="120"/>
      <c r="J33" s="20"/>
    </row>
    <row r="34" spans="1:10" ht="30" customHeight="1" thickBot="1" x14ac:dyDescent="0.3">
      <c r="A34" s="286" t="s">
        <v>135</v>
      </c>
      <c r="B34" s="287"/>
      <c r="C34" s="287"/>
      <c r="D34" s="287"/>
      <c r="E34" s="287"/>
      <c r="F34" s="288"/>
      <c r="G34" s="301" t="s">
        <v>48</v>
      </c>
      <c r="H34" s="302"/>
      <c r="I34" s="27">
        <f>SUM(I4:I33)</f>
        <v>0</v>
      </c>
      <c r="J34" s="20"/>
    </row>
    <row r="35" spans="1:10" x14ac:dyDescent="0.25">
      <c r="A35" s="22"/>
      <c r="B35" s="22"/>
      <c r="C35" s="22"/>
      <c r="D35" s="22"/>
      <c r="E35" s="22"/>
      <c r="F35" s="22"/>
      <c r="G35" s="56"/>
      <c r="H35" s="56"/>
      <c r="I35" s="56"/>
    </row>
  </sheetData>
  <sheetProtection password="C9BF" sheet="1" selectLockedCells="1"/>
  <mergeCells count="4">
    <mergeCell ref="A1:I1"/>
    <mergeCell ref="G34:H34"/>
    <mergeCell ref="A2:I2"/>
    <mergeCell ref="A34:F34"/>
  </mergeCells>
  <pageMargins left="0.70866141732283472" right="0.70866141732283472" top="0.74803149606299213" bottom="0.74803149606299213" header="0.31496062992125984" footer="0.31496062992125984"/>
  <pageSetup paperSize="9" scale="73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Listes!$I$77:$I$91</xm:f>
          </x14:formula1>
          <xm:sqref>H4:H33</xm:sqref>
        </x14:dataValidation>
        <x14:dataValidation type="list" allowBlank="1" showInputMessage="1" showErrorMessage="1">
          <x14:formula1>
            <xm:f>Listes!$I$3:$I$75</xm:f>
          </x14:formula1>
          <xm:sqref>C4:C33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0">
    <tabColor theme="4" tint="0.39997558519241921"/>
    <pageSetUpPr fitToPage="1"/>
  </sheetPr>
  <dimension ref="A1:I35"/>
  <sheetViews>
    <sheetView zoomScale="130" zoomScaleNormal="130" workbookViewId="0">
      <pane ySplit="3" topLeftCell="A4" activePane="bottomLeft" state="frozen"/>
      <selection pane="bottomLeft" activeCell="B4" sqref="B4"/>
    </sheetView>
  </sheetViews>
  <sheetFormatPr baseColWidth="10" defaultRowHeight="15" x14ac:dyDescent="0.25"/>
  <cols>
    <col min="1" max="1" width="3.7109375" style="16" customWidth="1"/>
    <col min="2" max="2" width="50.7109375" style="16" customWidth="1"/>
    <col min="3" max="3" width="35.7109375" style="16" customWidth="1"/>
    <col min="4" max="6" width="20.7109375" style="16" customWidth="1"/>
    <col min="7" max="7" width="10.7109375" style="16" customWidth="1"/>
    <col min="8" max="8" width="16.7109375" style="16" bestFit="1" customWidth="1"/>
    <col min="9" max="9" width="22.7109375" style="16" customWidth="1"/>
    <col min="10" max="16384" width="11.42578125" style="16"/>
  </cols>
  <sheetData>
    <row r="1" spans="1:9" ht="30" customHeight="1" thickBot="1" x14ac:dyDescent="0.3">
      <c r="A1" s="289" t="s">
        <v>38</v>
      </c>
      <c r="B1" s="290"/>
      <c r="C1" s="290"/>
      <c r="D1" s="290"/>
      <c r="E1" s="290"/>
      <c r="F1" s="290"/>
      <c r="G1" s="290"/>
      <c r="H1" s="291"/>
      <c r="I1" s="22"/>
    </row>
    <row r="2" spans="1:9" s="34" customFormat="1" ht="20.100000000000001" customHeight="1" thickBot="1" x14ac:dyDescent="0.3">
      <c r="A2" s="283" t="s">
        <v>114</v>
      </c>
      <c r="B2" s="284"/>
      <c r="C2" s="284"/>
      <c r="D2" s="284"/>
      <c r="E2" s="284"/>
      <c r="F2" s="284"/>
      <c r="G2" s="284"/>
      <c r="H2" s="285"/>
      <c r="I2" s="158"/>
    </row>
    <row r="3" spans="1:9" ht="30" customHeight="1" thickBot="1" x14ac:dyDescent="0.3">
      <c r="A3" s="152" t="s">
        <v>0</v>
      </c>
      <c r="B3" s="46" t="s">
        <v>98</v>
      </c>
      <c r="C3" s="47" t="s">
        <v>99</v>
      </c>
      <c r="D3" s="55" t="s">
        <v>44</v>
      </c>
      <c r="E3" s="46" t="s">
        <v>100</v>
      </c>
      <c r="F3" s="46" t="s">
        <v>101</v>
      </c>
      <c r="G3" s="47" t="s">
        <v>102</v>
      </c>
      <c r="H3" s="156" t="s">
        <v>122</v>
      </c>
    </row>
    <row r="4" spans="1:9" ht="20.100000000000001" customHeight="1" x14ac:dyDescent="0.25">
      <c r="A4" s="136" t="str">
        <f>IF($B4="","",Listes!$G118)</f>
        <v/>
      </c>
      <c r="B4" s="1"/>
      <c r="C4" s="1"/>
      <c r="D4" s="1"/>
      <c r="E4" s="121"/>
      <c r="F4" s="189"/>
      <c r="G4" s="1"/>
      <c r="H4" s="2"/>
    </row>
    <row r="5" spans="1:9" ht="20.100000000000001" customHeight="1" x14ac:dyDescent="0.25">
      <c r="A5" s="23" t="str">
        <f>IF($B5="","",Listes!$G119)</f>
        <v/>
      </c>
      <c r="B5" s="3"/>
      <c r="C5" s="3"/>
      <c r="D5" s="3"/>
      <c r="E5" s="122"/>
      <c r="F5" s="190"/>
      <c r="G5" s="3"/>
      <c r="H5" s="4"/>
    </row>
    <row r="6" spans="1:9" ht="20.100000000000001" customHeight="1" x14ac:dyDescent="0.25">
      <c r="A6" s="23" t="str">
        <f>IF($B6="","",Listes!$G120)</f>
        <v/>
      </c>
      <c r="B6" s="3"/>
      <c r="C6" s="3"/>
      <c r="D6" s="3"/>
      <c r="E6" s="122"/>
      <c r="F6" s="190"/>
      <c r="G6" s="3"/>
      <c r="H6" s="4"/>
    </row>
    <row r="7" spans="1:9" ht="20.100000000000001" customHeight="1" x14ac:dyDescent="0.25">
      <c r="A7" s="23" t="str">
        <f>IF($B7="","",Listes!$G121)</f>
        <v/>
      </c>
      <c r="B7" s="3"/>
      <c r="C7" s="3"/>
      <c r="D7" s="3"/>
      <c r="E7" s="122"/>
      <c r="F7" s="190"/>
      <c r="G7" s="3"/>
      <c r="H7" s="4"/>
    </row>
    <row r="8" spans="1:9" ht="20.100000000000001" customHeight="1" x14ac:dyDescent="0.25">
      <c r="A8" s="23" t="str">
        <f>IF($B8="","",Listes!$G122)</f>
        <v/>
      </c>
      <c r="B8" s="3"/>
      <c r="C8" s="3"/>
      <c r="D8" s="3"/>
      <c r="E8" s="122"/>
      <c r="F8" s="190"/>
      <c r="G8" s="3"/>
      <c r="H8" s="4"/>
    </row>
    <row r="9" spans="1:9" ht="20.100000000000001" customHeight="1" x14ac:dyDescent="0.25">
      <c r="A9" s="23" t="str">
        <f>IF($B9="","",Listes!$G123)</f>
        <v/>
      </c>
      <c r="B9" s="3"/>
      <c r="C9" s="3"/>
      <c r="D9" s="3"/>
      <c r="E9" s="122"/>
      <c r="F9" s="190"/>
      <c r="G9" s="3"/>
      <c r="H9" s="4"/>
    </row>
    <row r="10" spans="1:9" ht="20.100000000000001" customHeight="1" x14ac:dyDescent="0.25">
      <c r="A10" s="23" t="str">
        <f>IF($B10="","",Listes!$G124)</f>
        <v/>
      </c>
      <c r="B10" s="3"/>
      <c r="C10" s="3"/>
      <c r="D10" s="3"/>
      <c r="E10" s="122"/>
      <c r="F10" s="190"/>
      <c r="G10" s="3"/>
      <c r="H10" s="4"/>
    </row>
    <row r="11" spans="1:9" ht="20.100000000000001" customHeight="1" x14ac:dyDescent="0.25">
      <c r="A11" s="23" t="str">
        <f>IF($B11="","",Listes!$G125)</f>
        <v/>
      </c>
      <c r="B11" s="3"/>
      <c r="C11" s="3"/>
      <c r="D11" s="3"/>
      <c r="E11" s="122"/>
      <c r="F11" s="190"/>
      <c r="G11" s="3"/>
      <c r="H11" s="4"/>
    </row>
    <row r="12" spans="1:9" ht="20.100000000000001" customHeight="1" x14ac:dyDescent="0.25">
      <c r="A12" s="23" t="str">
        <f>IF($B12="","",Listes!$G126)</f>
        <v/>
      </c>
      <c r="B12" s="3"/>
      <c r="C12" s="3"/>
      <c r="D12" s="3"/>
      <c r="E12" s="122"/>
      <c r="F12" s="190"/>
      <c r="G12" s="3"/>
      <c r="H12" s="4"/>
    </row>
    <row r="13" spans="1:9" ht="20.100000000000001" customHeight="1" x14ac:dyDescent="0.25">
      <c r="A13" s="23" t="str">
        <f>IF($B13="","",Listes!$G127)</f>
        <v/>
      </c>
      <c r="B13" s="3"/>
      <c r="C13" s="3"/>
      <c r="D13" s="3"/>
      <c r="E13" s="122"/>
      <c r="F13" s="190"/>
      <c r="G13" s="3"/>
      <c r="H13" s="4"/>
    </row>
    <row r="14" spans="1:9" ht="20.100000000000001" customHeight="1" x14ac:dyDescent="0.25">
      <c r="A14" s="23" t="str">
        <f>IF($B14="","",Listes!$G128)</f>
        <v/>
      </c>
      <c r="B14" s="3"/>
      <c r="C14" s="3"/>
      <c r="D14" s="3"/>
      <c r="E14" s="122"/>
      <c r="F14" s="190"/>
      <c r="G14" s="3"/>
      <c r="H14" s="4"/>
    </row>
    <row r="15" spans="1:9" ht="20.100000000000001" customHeight="1" x14ac:dyDescent="0.25">
      <c r="A15" s="23" t="str">
        <f>IF($B15="","",Listes!$G129)</f>
        <v/>
      </c>
      <c r="B15" s="3"/>
      <c r="C15" s="3"/>
      <c r="D15" s="3"/>
      <c r="E15" s="122"/>
      <c r="F15" s="190"/>
      <c r="G15" s="3"/>
      <c r="H15" s="4"/>
    </row>
    <row r="16" spans="1:9" ht="20.100000000000001" customHeight="1" x14ac:dyDescent="0.25">
      <c r="A16" s="23" t="str">
        <f>IF($B16="","",Listes!$G130)</f>
        <v/>
      </c>
      <c r="B16" s="3"/>
      <c r="C16" s="3"/>
      <c r="D16" s="3"/>
      <c r="E16" s="122"/>
      <c r="F16" s="190"/>
      <c r="G16" s="3"/>
      <c r="H16" s="4"/>
    </row>
    <row r="17" spans="1:8" ht="20.100000000000001" customHeight="1" x14ac:dyDescent="0.25">
      <c r="A17" s="23" t="str">
        <f>IF($B17="","",Listes!$G131)</f>
        <v/>
      </c>
      <c r="B17" s="3"/>
      <c r="C17" s="3"/>
      <c r="D17" s="3"/>
      <c r="E17" s="122"/>
      <c r="F17" s="190"/>
      <c r="G17" s="3"/>
      <c r="H17" s="4"/>
    </row>
    <row r="18" spans="1:8" ht="20.100000000000001" customHeight="1" x14ac:dyDescent="0.25">
      <c r="A18" s="23" t="str">
        <f>IF($B18="","",Listes!$G132)</f>
        <v/>
      </c>
      <c r="B18" s="3"/>
      <c r="C18" s="3"/>
      <c r="D18" s="3"/>
      <c r="E18" s="122"/>
      <c r="F18" s="190"/>
      <c r="G18" s="3"/>
      <c r="H18" s="4"/>
    </row>
    <row r="19" spans="1:8" ht="20.100000000000001" customHeight="1" x14ac:dyDescent="0.25">
      <c r="A19" s="23" t="str">
        <f>IF($B19="","",Listes!$G133)</f>
        <v/>
      </c>
      <c r="B19" s="3"/>
      <c r="C19" s="3"/>
      <c r="D19" s="3"/>
      <c r="E19" s="122"/>
      <c r="F19" s="190"/>
      <c r="G19" s="3"/>
      <c r="H19" s="4"/>
    </row>
    <row r="20" spans="1:8" ht="20.100000000000001" customHeight="1" x14ac:dyDescent="0.25">
      <c r="A20" s="23" t="str">
        <f>IF($B20="","",Listes!$G134)</f>
        <v/>
      </c>
      <c r="B20" s="3"/>
      <c r="C20" s="3"/>
      <c r="D20" s="3"/>
      <c r="E20" s="122"/>
      <c r="F20" s="190"/>
      <c r="G20" s="3"/>
      <c r="H20" s="4"/>
    </row>
    <row r="21" spans="1:8" ht="20.100000000000001" customHeight="1" x14ac:dyDescent="0.25">
      <c r="A21" s="23" t="str">
        <f>IF($B21="","",Listes!$G135)</f>
        <v/>
      </c>
      <c r="B21" s="3"/>
      <c r="C21" s="3"/>
      <c r="D21" s="3"/>
      <c r="E21" s="122"/>
      <c r="F21" s="190"/>
      <c r="G21" s="3"/>
      <c r="H21" s="4"/>
    </row>
    <row r="22" spans="1:8" ht="20.100000000000001" customHeight="1" x14ac:dyDescent="0.25">
      <c r="A22" s="23" t="str">
        <f>IF($B22="","",Listes!$G136)</f>
        <v/>
      </c>
      <c r="B22" s="3"/>
      <c r="C22" s="3"/>
      <c r="D22" s="3"/>
      <c r="E22" s="122"/>
      <c r="F22" s="190"/>
      <c r="G22" s="3"/>
      <c r="H22" s="4"/>
    </row>
    <row r="23" spans="1:8" ht="20.100000000000001" customHeight="1" x14ac:dyDescent="0.25">
      <c r="A23" s="23" t="str">
        <f>IF($B23="","",Listes!$G137)</f>
        <v/>
      </c>
      <c r="B23" s="3"/>
      <c r="C23" s="3"/>
      <c r="D23" s="3"/>
      <c r="E23" s="122"/>
      <c r="F23" s="190"/>
      <c r="G23" s="3"/>
      <c r="H23" s="4"/>
    </row>
    <row r="24" spans="1:8" ht="20.100000000000001" customHeight="1" x14ac:dyDescent="0.25">
      <c r="A24" s="23" t="str">
        <f>IF($B24="","",Listes!$G138)</f>
        <v/>
      </c>
      <c r="B24" s="3"/>
      <c r="C24" s="3"/>
      <c r="D24" s="3"/>
      <c r="E24" s="122"/>
      <c r="F24" s="190"/>
      <c r="G24" s="3"/>
      <c r="H24" s="4"/>
    </row>
    <row r="25" spans="1:8" ht="20.100000000000001" customHeight="1" x14ac:dyDescent="0.25">
      <c r="A25" s="23" t="str">
        <f>IF($B25="","",Listes!$G139)</f>
        <v/>
      </c>
      <c r="B25" s="3"/>
      <c r="C25" s="3"/>
      <c r="D25" s="3"/>
      <c r="E25" s="122"/>
      <c r="F25" s="190"/>
      <c r="G25" s="3"/>
      <c r="H25" s="4"/>
    </row>
    <row r="26" spans="1:8" ht="20.100000000000001" customHeight="1" x14ac:dyDescent="0.25">
      <c r="A26" s="23" t="str">
        <f>IF($B26="","",Listes!$G140)</f>
        <v/>
      </c>
      <c r="B26" s="3"/>
      <c r="C26" s="3"/>
      <c r="D26" s="3"/>
      <c r="E26" s="122"/>
      <c r="F26" s="190"/>
      <c r="G26" s="3"/>
      <c r="H26" s="4"/>
    </row>
    <row r="27" spans="1:8" ht="20.100000000000001" customHeight="1" x14ac:dyDescent="0.25">
      <c r="A27" s="23" t="str">
        <f>IF($B27="","",Listes!$G141)</f>
        <v/>
      </c>
      <c r="B27" s="3"/>
      <c r="C27" s="3"/>
      <c r="D27" s="3"/>
      <c r="E27" s="122"/>
      <c r="F27" s="190"/>
      <c r="G27" s="3"/>
      <c r="H27" s="4"/>
    </row>
    <row r="28" spans="1:8" ht="20.100000000000001" customHeight="1" x14ac:dyDescent="0.25">
      <c r="A28" s="23" t="str">
        <f>IF($B28="","",Listes!$G142)</f>
        <v/>
      </c>
      <c r="B28" s="3"/>
      <c r="C28" s="3"/>
      <c r="D28" s="3"/>
      <c r="E28" s="122"/>
      <c r="F28" s="190"/>
      <c r="G28" s="3"/>
      <c r="H28" s="4"/>
    </row>
    <row r="29" spans="1:8" ht="20.100000000000001" customHeight="1" x14ac:dyDescent="0.25">
      <c r="A29" s="23" t="str">
        <f>IF($B29="","",Listes!$G143)</f>
        <v/>
      </c>
      <c r="B29" s="3"/>
      <c r="C29" s="3"/>
      <c r="D29" s="3"/>
      <c r="E29" s="122"/>
      <c r="F29" s="190"/>
      <c r="G29" s="3"/>
      <c r="H29" s="4"/>
    </row>
    <row r="30" spans="1:8" ht="20.100000000000001" customHeight="1" x14ac:dyDescent="0.25">
      <c r="A30" s="23" t="str">
        <f>IF($B30="","",Listes!$G144)</f>
        <v/>
      </c>
      <c r="B30" s="3"/>
      <c r="C30" s="3"/>
      <c r="D30" s="3"/>
      <c r="E30" s="122"/>
      <c r="F30" s="190"/>
      <c r="G30" s="3"/>
      <c r="H30" s="4"/>
    </row>
    <row r="31" spans="1:8" ht="20.100000000000001" customHeight="1" x14ac:dyDescent="0.25">
      <c r="A31" s="23" t="str">
        <f>IF($B31="","",Listes!$G145)</f>
        <v/>
      </c>
      <c r="B31" s="3"/>
      <c r="C31" s="3"/>
      <c r="D31" s="3"/>
      <c r="E31" s="122"/>
      <c r="F31" s="190"/>
      <c r="G31" s="3"/>
      <c r="H31" s="4"/>
    </row>
    <row r="32" spans="1:8" ht="20.100000000000001" customHeight="1" x14ac:dyDescent="0.25">
      <c r="A32" s="23" t="str">
        <f>IF($B32="","",Listes!$G146)</f>
        <v/>
      </c>
      <c r="B32" s="3"/>
      <c r="C32" s="3"/>
      <c r="D32" s="3"/>
      <c r="E32" s="122"/>
      <c r="F32" s="190"/>
      <c r="G32" s="3"/>
      <c r="H32" s="4"/>
    </row>
    <row r="33" spans="1:8" ht="20.100000000000001" customHeight="1" thickBot="1" x14ac:dyDescent="0.3">
      <c r="A33" s="77" t="str">
        <f>IF($B33="","",Listes!$G147)</f>
        <v/>
      </c>
      <c r="B33" s="119"/>
      <c r="C33" s="119"/>
      <c r="D33" s="113"/>
      <c r="E33" s="123"/>
      <c r="F33" s="191"/>
      <c r="G33" s="113"/>
      <c r="H33" s="120"/>
    </row>
    <row r="34" spans="1:8" ht="30" customHeight="1" thickBot="1" x14ac:dyDescent="0.3">
      <c r="A34" s="305" t="s">
        <v>135</v>
      </c>
      <c r="B34" s="306"/>
      <c r="C34" s="306"/>
      <c r="D34" s="306"/>
      <c r="E34" s="307"/>
      <c r="F34" s="303" t="s">
        <v>48</v>
      </c>
      <c r="G34" s="304"/>
      <c r="H34" s="144">
        <f>SUM(H4:H33)</f>
        <v>0</v>
      </c>
    </row>
    <row r="35" spans="1:8" x14ac:dyDescent="0.25">
      <c r="H35" s="56"/>
    </row>
  </sheetData>
  <sheetProtection password="C9BF" sheet="1" selectLockedCells="1"/>
  <mergeCells count="4">
    <mergeCell ref="A1:H1"/>
    <mergeCell ref="F34:G34"/>
    <mergeCell ref="A2:H2"/>
    <mergeCell ref="A34:E34"/>
  </mergeCells>
  <pageMargins left="0.70866141732283472" right="0.70866141732283472" top="0.74803149606299213" bottom="0.74803149606299213" header="0.31496062992125984" footer="0.31496062992125984"/>
  <pageSetup paperSize="9" scale="73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Listes!$J$3</xm:f>
          </x14:formula1>
          <xm:sqref>C4:C33</xm:sqref>
        </x14:dataValidation>
        <x14:dataValidation type="list" allowBlank="1" showInputMessage="1" showErrorMessage="1">
          <x14:formula1>
            <xm:f>Listes!$J$77:$J$92</xm:f>
          </x14:formula1>
          <xm:sqref>G4:G33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1">
    <tabColor theme="4" tint="0.39997558519241921"/>
    <pageSetUpPr fitToPage="1"/>
  </sheetPr>
  <dimension ref="A1:G32"/>
  <sheetViews>
    <sheetView zoomScale="115" zoomScaleNormal="115" workbookViewId="0">
      <pane ySplit="3" topLeftCell="A4" activePane="bottomLeft" state="frozen"/>
      <selection pane="bottomLeft" activeCell="B4" sqref="B4"/>
    </sheetView>
  </sheetViews>
  <sheetFormatPr baseColWidth="10" defaultRowHeight="15" x14ac:dyDescent="0.25"/>
  <cols>
    <col min="1" max="1" width="3.7109375" style="13" customWidth="1"/>
    <col min="2" max="2" width="50.7109375" style="13" customWidth="1"/>
    <col min="3" max="5" width="20.7109375" style="13" customWidth="1"/>
    <col min="6" max="6" width="40.7109375" style="13" customWidth="1"/>
    <col min="7" max="16384" width="11.42578125" style="13"/>
  </cols>
  <sheetData>
    <row r="1" spans="1:7" ht="30" customHeight="1" thickBot="1" x14ac:dyDescent="0.3">
      <c r="A1" s="289" t="s">
        <v>60</v>
      </c>
      <c r="B1" s="290"/>
      <c r="C1" s="290"/>
      <c r="D1" s="290"/>
      <c r="E1" s="290"/>
      <c r="F1" s="291"/>
    </row>
    <row r="2" spans="1:7" s="34" customFormat="1" ht="20.100000000000001" customHeight="1" thickBot="1" x14ac:dyDescent="0.3">
      <c r="A2" s="283" t="s">
        <v>114</v>
      </c>
      <c r="B2" s="284"/>
      <c r="C2" s="284"/>
      <c r="D2" s="284"/>
      <c r="E2" s="284"/>
      <c r="F2" s="285"/>
      <c r="G2" s="158"/>
    </row>
    <row r="3" spans="1:7" ht="30.75" customHeight="1" thickBot="1" x14ac:dyDescent="0.3">
      <c r="A3" s="149" t="s">
        <v>0</v>
      </c>
      <c r="B3" s="18" t="s">
        <v>113</v>
      </c>
      <c r="C3" s="151" t="s">
        <v>46</v>
      </c>
      <c r="D3" s="17" t="s">
        <v>120</v>
      </c>
      <c r="E3" s="17" t="s">
        <v>121</v>
      </c>
      <c r="F3" s="156" t="s">
        <v>122</v>
      </c>
    </row>
    <row r="4" spans="1:7" ht="20.100000000000001" customHeight="1" x14ac:dyDescent="0.25">
      <c r="A4" s="136" t="str">
        <f>IF($B4="","",Listes!$G118)</f>
        <v/>
      </c>
      <c r="B4" s="8"/>
      <c r="C4" s="8"/>
      <c r="D4" s="169"/>
      <c r="E4" s="169"/>
      <c r="F4" s="9"/>
    </row>
    <row r="5" spans="1:7" ht="20.100000000000001" customHeight="1" x14ac:dyDescent="0.25">
      <c r="A5" s="30" t="str">
        <f>IF($B5="","",Listes!$G119)</f>
        <v/>
      </c>
      <c r="B5" s="10"/>
      <c r="C5" s="10"/>
      <c r="D5" s="170"/>
      <c r="E5" s="170"/>
      <c r="F5" s="11"/>
    </row>
    <row r="6" spans="1:7" ht="20.100000000000001" customHeight="1" x14ac:dyDescent="0.25">
      <c r="A6" s="30" t="str">
        <f>IF($B6="","",Listes!$G120)</f>
        <v/>
      </c>
      <c r="B6" s="10"/>
      <c r="C6" s="10"/>
      <c r="D6" s="170"/>
      <c r="E6" s="170"/>
      <c r="F6" s="11"/>
    </row>
    <row r="7" spans="1:7" ht="20.100000000000001" customHeight="1" x14ac:dyDescent="0.25">
      <c r="A7" s="30" t="str">
        <f>IF($B7="","",Listes!$G121)</f>
        <v/>
      </c>
      <c r="B7" s="10"/>
      <c r="C7" s="10"/>
      <c r="D7" s="170"/>
      <c r="E7" s="170"/>
      <c r="F7" s="11"/>
    </row>
    <row r="8" spans="1:7" ht="20.100000000000001" customHeight="1" x14ac:dyDescent="0.25">
      <c r="A8" s="30" t="str">
        <f>IF($B8="","",Listes!$G122)</f>
        <v/>
      </c>
      <c r="B8" s="10"/>
      <c r="C8" s="10"/>
      <c r="D8" s="170"/>
      <c r="E8" s="170"/>
      <c r="F8" s="11"/>
    </row>
    <row r="9" spans="1:7" ht="20.100000000000001" customHeight="1" x14ac:dyDescent="0.25">
      <c r="A9" s="30" t="str">
        <f>IF($B9="","",Listes!$G123)</f>
        <v/>
      </c>
      <c r="B9" s="10"/>
      <c r="C9" s="10"/>
      <c r="D9" s="170"/>
      <c r="E9" s="170"/>
      <c r="F9" s="11"/>
    </row>
    <row r="10" spans="1:7" ht="20.100000000000001" customHeight="1" x14ac:dyDescent="0.25">
      <c r="A10" s="30" t="str">
        <f>IF($B10="","",Listes!$G124)</f>
        <v/>
      </c>
      <c r="B10" s="10"/>
      <c r="C10" s="10"/>
      <c r="D10" s="170"/>
      <c r="E10" s="170"/>
      <c r="F10" s="11"/>
    </row>
    <row r="11" spans="1:7" ht="20.100000000000001" customHeight="1" x14ac:dyDescent="0.25">
      <c r="A11" s="30" t="str">
        <f>IF($B11="","",Listes!$G125)</f>
        <v/>
      </c>
      <c r="B11" s="10"/>
      <c r="C11" s="10"/>
      <c r="D11" s="170"/>
      <c r="E11" s="170"/>
      <c r="F11" s="11"/>
    </row>
    <row r="12" spans="1:7" ht="20.100000000000001" customHeight="1" x14ac:dyDescent="0.25">
      <c r="A12" s="30" t="str">
        <f>IF($B12="","",Listes!$G126)</f>
        <v/>
      </c>
      <c r="B12" s="10"/>
      <c r="C12" s="10"/>
      <c r="D12" s="170"/>
      <c r="E12" s="170"/>
      <c r="F12" s="11"/>
    </row>
    <row r="13" spans="1:7" ht="20.100000000000001" customHeight="1" x14ac:dyDescent="0.25">
      <c r="A13" s="30" t="str">
        <f>IF($B13="","",Listes!$G127)</f>
        <v/>
      </c>
      <c r="B13" s="10"/>
      <c r="C13" s="10"/>
      <c r="D13" s="170"/>
      <c r="E13" s="170"/>
      <c r="F13" s="11"/>
    </row>
    <row r="14" spans="1:7" ht="20.100000000000001" customHeight="1" x14ac:dyDescent="0.25">
      <c r="A14" s="30" t="str">
        <f>IF($B14="","",Listes!$G128)</f>
        <v/>
      </c>
      <c r="B14" s="10"/>
      <c r="C14" s="10"/>
      <c r="D14" s="170"/>
      <c r="E14" s="170"/>
      <c r="F14" s="11"/>
    </row>
    <row r="15" spans="1:7" ht="20.100000000000001" customHeight="1" x14ac:dyDescent="0.25">
      <c r="A15" s="30" t="str">
        <f>IF($B15="","",Listes!$G129)</f>
        <v/>
      </c>
      <c r="B15" s="10"/>
      <c r="C15" s="10"/>
      <c r="D15" s="170"/>
      <c r="E15" s="170"/>
      <c r="F15" s="11"/>
    </row>
    <row r="16" spans="1:7" ht="20.100000000000001" customHeight="1" x14ac:dyDescent="0.25">
      <c r="A16" s="30" t="str">
        <f>IF($B16="","",Listes!$G130)</f>
        <v/>
      </c>
      <c r="B16" s="10"/>
      <c r="C16" s="10"/>
      <c r="D16" s="170"/>
      <c r="E16" s="170"/>
      <c r="F16" s="11"/>
    </row>
    <row r="17" spans="1:6" ht="20.100000000000001" customHeight="1" x14ac:dyDescent="0.25">
      <c r="A17" s="30" t="str">
        <f>IF($B17="","",Listes!$G131)</f>
        <v/>
      </c>
      <c r="B17" s="10"/>
      <c r="C17" s="10"/>
      <c r="D17" s="170"/>
      <c r="E17" s="170"/>
      <c r="F17" s="11"/>
    </row>
    <row r="18" spans="1:6" ht="20.100000000000001" customHeight="1" x14ac:dyDescent="0.25">
      <c r="A18" s="30" t="str">
        <f>IF($B18="","",Listes!$G132)</f>
        <v/>
      </c>
      <c r="B18" s="10"/>
      <c r="C18" s="10"/>
      <c r="D18" s="170"/>
      <c r="E18" s="170"/>
      <c r="F18" s="11"/>
    </row>
    <row r="19" spans="1:6" ht="20.100000000000001" customHeight="1" x14ac:dyDescent="0.25">
      <c r="A19" s="30" t="str">
        <f>IF($B19="","",Listes!$G133)</f>
        <v/>
      </c>
      <c r="B19" s="10"/>
      <c r="C19" s="10"/>
      <c r="D19" s="170"/>
      <c r="E19" s="170"/>
      <c r="F19" s="11"/>
    </row>
    <row r="20" spans="1:6" ht="20.100000000000001" customHeight="1" x14ac:dyDescent="0.25">
      <c r="A20" s="30" t="str">
        <f>IF($B20="","",Listes!$G134)</f>
        <v/>
      </c>
      <c r="B20" s="10"/>
      <c r="C20" s="10"/>
      <c r="D20" s="170"/>
      <c r="E20" s="170"/>
      <c r="F20" s="11"/>
    </row>
    <row r="21" spans="1:6" ht="20.100000000000001" customHeight="1" x14ac:dyDescent="0.25">
      <c r="A21" s="30" t="str">
        <f>IF($B21="","",Listes!$G135)</f>
        <v/>
      </c>
      <c r="B21" s="10"/>
      <c r="C21" s="10"/>
      <c r="D21" s="170"/>
      <c r="E21" s="170"/>
      <c r="F21" s="11"/>
    </row>
    <row r="22" spans="1:6" ht="20.100000000000001" customHeight="1" x14ac:dyDescent="0.25">
      <c r="A22" s="30" t="str">
        <f>IF($B22="","",Listes!$G136)</f>
        <v/>
      </c>
      <c r="B22" s="10"/>
      <c r="C22" s="10"/>
      <c r="D22" s="170"/>
      <c r="E22" s="170"/>
      <c r="F22" s="11"/>
    </row>
    <row r="23" spans="1:6" ht="20.100000000000001" customHeight="1" thickBot="1" x14ac:dyDescent="0.3">
      <c r="A23" s="30" t="str">
        <f>IF($B23="","",Listes!$G137)</f>
        <v/>
      </c>
      <c r="B23" s="10"/>
      <c r="C23" s="14"/>
      <c r="D23" s="170"/>
      <c r="E23" s="170"/>
      <c r="F23" s="11"/>
    </row>
    <row r="24" spans="1:6" ht="30" customHeight="1" thickBot="1" x14ac:dyDescent="0.3">
      <c r="A24" s="286" t="s">
        <v>135</v>
      </c>
      <c r="B24" s="287"/>
      <c r="C24" s="287"/>
      <c r="D24" s="288"/>
      <c r="E24" s="177" t="s">
        <v>48</v>
      </c>
      <c r="F24" s="143">
        <f>SUM(F4:F23)</f>
        <v>0</v>
      </c>
    </row>
    <row r="25" spans="1:6" x14ac:dyDescent="0.25">
      <c r="A25" s="147"/>
      <c r="B25" s="147"/>
      <c r="C25" s="147"/>
      <c r="D25" s="154"/>
      <c r="E25" s="154"/>
      <c r="F25" s="43"/>
    </row>
    <row r="26" spans="1:6" ht="15" customHeight="1" x14ac:dyDescent="0.25">
      <c r="A26" s="147"/>
      <c r="B26" s="147"/>
      <c r="C26" s="147"/>
      <c r="D26" s="154"/>
      <c r="E26" s="154"/>
      <c r="F26" s="148"/>
    </row>
    <row r="27" spans="1:6" x14ac:dyDescent="0.25">
      <c r="A27" s="147"/>
      <c r="B27" s="147"/>
      <c r="C27" s="147"/>
      <c r="D27" s="154"/>
      <c r="E27" s="154"/>
      <c r="F27" s="148"/>
    </row>
    <row r="30" spans="1:6" x14ac:dyDescent="0.25">
      <c r="B30" s="57"/>
      <c r="C30" s="57"/>
      <c r="D30" s="57"/>
      <c r="E30" s="57"/>
      <c r="F30" s="57"/>
    </row>
    <row r="31" spans="1:6" x14ac:dyDescent="0.25">
      <c r="B31" s="57"/>
      <c r="C31" s="57"/>
      <c r="D31" s="57"/>
      <c r="E31" s="57"/>
    </row>
    <row r="32" spans="1:6" x14ac:dyDescent="0.25">
      <c r="B32" s="57"/>
      <c r="C32" s="57"/>
      <c r="D32" s="57"/>
      <c r="E32" s="57"/>
    </row>
  </sheetData>
  <sheetProtection password="C9BF" sheet="1" selectLockedCells="1"/>
  <mergeCells count="3">
    <mergeCell ref="A1:F1"/>
    <mergeCell ref="A2:F2"/>
    <mergeCell ref="A24:D24"/>
  </mergeCells>
  <pageMargins left="0.70866141732283472" right="0.70866141732283472" top="0.74803149606299213" bottom="0.74803149606299213" header="0.31496062992125984" footer="0.31496062992125984"/>
  <pageSetup paperSize="9" scale="83" fitToHeight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2">
    <tabColor theme="1"/>
  </sheetPr>
  <dimension ref="A1:J237"/>
  <sheetViews>
    <sheetView zoomScale="85" zoomScaleNormal="85" workbookViewId="0">
      <pane ySplit="1" topLeftCell="A2" activePane="bottomLeft" state="frozen"/>
      <selection pane="bottomLeft" activeCell="C3" sqref="C3:C5"/>
    </sheetView>
  </sheetViews>
  <sheetFormatPr baseColWidth="10" defaultRowHeight="15" x14ac:dyDescent="0.25"/>
  <cols>
    <col min="1" max="1" width="43.7109375" style="87" customWidth="1"/>
    <col min="2" max="2" width="36.28515625" style="87" bestFit="1" customWidth="1"/>
    <col min="3" max="3" width="39.42578125" style="87" customWidth="1"/>
    <col min="4" max="4" width="32.85546875" style="87" customWidth="1"/>
    <col min="5" max="5" width="31.28515625" style="87" bestFit="1" customWidth="1"/>
    <col min="6" max="6" width="35.42578125" style="87" bestFit="1" customWidth="1"/>
    <col min="7" max="7" width="40.42578125" style="87" customWidth="1"/>
    <col min="8" max="10" width="30.7109375" style="87" customWidth="1"/>
    <col min="11" max="16384" width="11.42578125" style="87"/>
  </cols>
  <sheetData>
    <row r="1" spans="1:10" s="85" customFormat="1" ht="60" customHeight="1" thickBot="1" x14ac:dyDescent="0.3">
      <c r="A1" s="81" t="s">
        <v>134</v>
      </c>
      <c r="B1" s="82" t="s">
        <v>39</v>
      </c>
      <c r="C1" s="82" t="s">
        <v>35</v>
      </c>
      <c r="D1" s="83" t="s">
        <v>37</v>
      </c>
      <c r="E1" s="83" t="s">
        <v>57</v>
      </c>
      <c r="F1" s="83" t="s">
        <v>53</v>
      </c>
      <c r="G1" s="84" t="s">
        <v>36</v>
      </c>
      <c r="H1" s="83" t="s">
        <v>58</v>
      </c>
      <c r="I1" s="83" t="s">
        <v>59</v>
      </c>
      <c r="J1" s="83" t="s">
        <v>38</v>
      </c>
    </row>
    <row r="2" spans="1:10" ht="15.75" thickBot="1" x14ac:dyDescent="0.3">
      <c r="A2" s="86" t="s">
        <v>15</v>
      </c>
      <c r="B2" s="86" t="s">
        <v>15</v>
      </c>
      <c r="C2" s="86" t="s">
        <v>15</v>
      </c>
      <c r="D2" s="86" t="s">
        <v>15</v>
      </c>
      <c r="E2" s="86" t="s">
        <v>15</v>
      </c>
      <c r="F2" s="86" t="s">
        <v>15</v>
      </c>
      <c r="G2" s="86" t="s">
        <v>15</v>
      </c>
      <c r="H2" s="86" t="s">
        <v>15</v>
      </c>
      <c r="I2" s="86" t="s">
        <v>15</v>
      </c>
      <c r="J2" s="86" t="s">
        <v>15</v>
      </c>
    </row>
    <row r="3" spans="1:10" x14ac:dyDescent="0.25">
      <c r="A3" s="88" t="s">
        <v>156</v>
      </c>
      <c r="B3" s="88"/>
      <c r="C3" s="88"/>
      <c r="D3" s="88" t="s">
        <v>161</v>
      </c>
      <c r="E3" s="88"/>
      <c r="F3" s="88"/>
      <c r="G3" s="88"/>
      <c r="H3" s="88"/>
      <c r="I3" s="88"/>
      <c r="J3" s="88"/>
    </row>
    <row r="4" spans="1:10" x14ac:dyDescent="0.25">
      <c r="A4" s="89" t="s">
        <v>157</v>
      </c>
      <c r="B4" s="89"/>
      <c r="C4" s="89"/>
      <c r="D4" s="89"/>
      <c r="E4" s="89"/>
      <c r="F4" s="89"/>
      <c r="G4" s="89"/>
      <c r="H4" s="89"/>
      <c r="I4" s="89"/>
      <c r="J4" s="89"/>
    </row>
    <row r="5" spans="1:10" x14ac:dyDescent="0.25">
      <c r="A5" s="89" t="s">
        <v>158</v>
      </c>
      <c r="B5" s="89"/>
      <c r="C5" s="89"/>
      <c r="D5" s="89"/>
      <c r="E5" s="89"/>
      <c r="F5" s="89"/>
      <c r="G5" s="89"/>
      <c r="H5" s="89"/>
      <c r="I5" s="89"/>
      <c r="J5" s="89"/>
    </row>
    <row r="6" spans="1:10" x14ac:dyDescent="0.25">
      <c r="A6" s="89" t="s">
        <v>159</v>
      </c>
      <c r="B6" s="89"/>
      <c r="C6" s="89"/>
      <c r="D6" s="89"/>
      <c r="E6" s="89"/>
      <c r="F6" s="89"/>
      <c r="G6" s="89"/>
      <c r="H6" s="89"/>
      <c r="I6" s="89"/>
      <c r="J6" s="89"/>
    </row>
    <row r="7" spans="1:10" ht="15.75" thickBot="1" x14ac:dyDescent="0.3">
      <c r="A7" s="89" t="s">
        <v>160</v>
      </c>
      <c r="B7" s="89"/>
      <c r="C7" s="89"/>
      <c r="D7" s="89"/>
      <c r="E7" s="89"/>
      <c r="F7" s="89"/>
      <c r="G7" s="89"/>
      <c r="H7" s="89"/>
      <c r="I7" s="89"/>
      <c r="J7" s="89"/>
    </row>
    <row r="8" spans="1:10" hidden="1" x14ac:dyDescent="0.25">
      <c r="A8" s="89"/>
      <c r="B8" s="89"/>
      <c r="C8" s="89"/>
      <c r="D8" s="89"/>
      <c r="E8" s="89"/>
      <c r="F8" s="89"/>
      <c r="G8" s="89"/>
      <c r="H8" s="89"/>
      <c r="I8" s="89"/>
      <c r="J8" s="89"/>
    </row>
    <row r="9" spans="1:10" hidden="1" x14ac:dyDescent="0.25">
      <c r="A9" s="89"/>
      <c r="B9" s="89"/>
      <c r="C9" s="89"/>
      <c r="D9" s="89"/>
      <c r="E9" s="89"/>
      <c r="F9" s="89"/>
      <c r="G9" s="89"/>
      <c r="H9" s="89"/>
      <c r="I9" s="89"/>
      <c r="J9" s="89"/>
    </row>
    <row r="10" spans="1:10" hidden="1" x14ac:dyDescent="0.25">
      <c r="A10" s="89"/>
      <c r="B10" s="89"/>
      <c r="C10" s="89"/>
      <c r="D10" s="89"/>
      <c r="E10" s="89"/>
      <c r="F10" s="89"/>
      <c r="G10" s="89"/>
      <c r="H10" s="89"/>
      <c r="I10" s="89"/>
      <c r="J10" s="89"/>
    </row>
    <row r="11" spans="1:10" hidden="1" x14ac:dyDescent="0.25">
      <c r="A11" s="89"/>
      <c r="B11" s="89"/>
      <c r="C11" s="89"/>
      <c r="D11" s="89"/>
      <c r="E11" s="89"/>
      <c r="F11" s="89"/>
      <c r="G11" s="89"/>
      <c r="H11" s="89"/>
      <c r="I11" s="89"/>
      <c r="J11" s="89"/>
    </row>
    <row r="12" spans="1:10" hidden="1" x14ac:dyDescent="0.25">
      <c r="A12" s="89"/>
      <c r="B12" s="89"/>
      <c r="C12" s="89"/>
      <c r="D12" s="89"/>
      <c r="E12" s="89"/>
      <c r="F12" s="89"/>
      <c r="G12" s="89"/>
      <c r="H12" s="89"/>
      <c r="I12" s="89"/>
      <c r="J12" s="89"/>
    </row>
    <row r="13" spans="1:10" hidden="1" x14ac:dyDescent="0.25">
      <c r="A13" s="89"/>
      <c r="B13" s="89"/>
      <c r="C13" s="89"/>
      <c r="D13" s="89"/>
      <c r="E13" s="89"/>
      <c r="F13" s="89"/>
      <c r="G13" s="89"/>
      <c r="H13" s="89"/>
      <c r="I13" s="89"/>
      <c r="J13" s="89"/>
    </row>
    <row r="14" spans="1:10" hidden="1" x14ac:dyDescent="0.25">
      <c r="A14" s="89"/>
      <c r="B14" s="89"/>
      <c r="C14" s="89"/>
      <c r="D14" s="89"/>
      <c r="E14" s="89"/>
      <c r="F14" s="89"/>
      <c r="G14" s="89"/>
      <c r="H14" s="89"/>
      <c r="I14" s="89"/>
      <c r="J14" s="89"/>
    </row>
    <row r="15" spans="1:10" hidden="1" x14ac:dyDescent="0.25">
      <c r="A15" s="89"/>
      <c r="B15" s="89"/>
      <c r="C15" s="89"/>
      <c r="D15" s="89"/>
      <c r="E15" s="89"/>
      <c r="F15" s="89"/>
      <c r="G15" s="89"/>
      <c r="H15" s="89"/>
      <c r="I15" s="89"/>
      <c r="J15" s="89"/>
    </row>
    <row r="16" spans="1:10" hidden="1" x14ac:dyDescent="0.25">
      <c r="A16" s="89"/>
      <c r="B16" s="89"/>
      <c r="C16" s="89"/>
      <c r="D16" s="89"/>
      <c r="E16" s="89"/>
      <c r="F16" s="89"/>
      <c r="G16" s="89"/>
      <c r="H16" s="89"/>
      <c r="I16" s="89"/>
      <c r="J16" s="89"/>
    </row>
    <row r="17" spans="1:10" hidden="1" x14ac:dyDescent="0.25">
      <c r="A17" s="89"/>
      <c r="B17" s="89"/>
      <c r="C17" s="89"/>
      <c r="D17" s="89"/>
      <c r="E17" s="89"/>
      <c r="F17" s="89"/>
      <c r="G17" s="89"/>
      <c r="H17" s="89"/>
      <c r="I17" s="89"/>
      <c r="J17" s="89"/>
    </row>
    <row r="18" spans="1:10" hidden="1" x14ac:dyDescent="0.25">
      <c r="A18" s="89"/>
      <c r="B18" s="89"/>
      <c r="C18" s="89"/>
      <c r="D18" s="89"/>
      <c r="E18" s="89"/>
      <c r="F18" s="89"/>
      <c r="G18" s="89"/>
      <c r="H18" s="89"/>
      <c r="I18" s="89"/>
      <c r="J18" s="89"/>
    </row>
    <row r="19" spans="1:10" hidden="1" x14ac:dyDescent="0.25">
      <c r="A19" s="89"/>
      <c r="B19" s="89"/>
      <c r="C19" s="89"/>
      <c r="D19" s="89"/>
      <c r="E19" s="89"/>
      <c r="F19" s="89"/>
      <c r="G19" s="89"/>
      <c r="H19" s="89"/>
      <c r="I19" s="89"/>
      <c r="J19" s="89"/>
    </row>
    <row r="20" spans="1:10" hidden="1" x14ac:dyDescent="0.25">
      <c r="A20" s="89"/>
      <c r="B20" s="89"/>
      <c r="C20" s="89"/>
      <c r="D20" s="89"/>
      <c r="E20" s="89"/>
      <c r="F20" s="89"/>
      <c r="G20" s="89"/>
      <c r="H20" s="89"/>
      <c r="I20" s="89"/>
      <c r="J20" s="89"/>
    </row>
    <row r="21" spans="1:10" hidden="1" x14ac:dyDescent="0.25">
      <c r="A21" s="89"/>
      <c r="B21" s="89"/>
      <c r="C21" s="89"/>
      <c r="D21" s="89"/>
      <c r="E21" s="89"/>
      <c r="F21" s="89"/>
      <c r="G21" s="89"/>
      <c r="H21" s="89"/>
      <c r="I21" s="89"/>
      <c r="J21" s="89"/>
    </row>
    <row r="22" spans="1:10" hidden="1" x14ac:dyDescent="0.25">
      <c r="A22" s="89"/>
      <c r="B22" s="89"/>
      <c r="C22" s="89"/>
      <c r="D22" s="89"/>
      <c r="E22" s="89"/>
      <c r="F22" s="89"/>
      <c r="G22" s="89"/>
      <c r="H22" s="89"/>
      <c r="I22" s="89"/>
      <c r="J22" s="89"/>
    </row>
    <row r="23" spans="1:10" hidden="1" x14ac:dyDescent="0.25">
      <c r="A23" s="89"/>
      <c r="B23" s="89"/>
      <c r="C23" s="89"/>
      <c r="D23" s="89"/>
      <c r="E23" s="89"/>
      <c r="F23" s="89"/>
      <c r="G23" s="89"/>
      <c r="H23" s="89"/>
      <c r="I23" s="89"/>
      <c r="J23" s="89"/>
    </row>
    <row r="24" spans="1:10" hidden="1" x14ac:dyDescent="0.25">
      <c r="A24" s="89"/>
      <c r="B24" s="89"/>
      <c r="C24" s="89"/>
      <c r="D24" s="89"/>
      <c r="E24" s="89"/>
      <c r="F24" s="89"/>
      <c r="G24" s="89"/>
      <c r="H24" s="89"/>
      <c r="I24" s="89"/>
      <c r="J24" s="89"/>
    </row>
    <row r="25" spans="1:10" hidden="1" x14ac:dyDescent="0.25">
      <c r="A25" s="89"/>
      <c r="B25" s="89"/>
      <c r="C25" s="89"/>
      <c r="D25" s="89"/>
      <c r="E25" s="89"/>
      <c r="F25" s="89"/>
      <c r="G25" s="89"/>
      <c r="H25" s="89"/>
      <c r="I25" s="89"/>
      <c r="J25" s="89"/>
    </row>
    <row r="26" spans="1:10" hidden="1" x14ac:dyDescent="0.25">
      <c r="A26" s="89"/>
      <c r="B26" s="89"/>
      <c r="C26" s="89"/>
      <c r="D26" s="89"/>
      <c r="E26" s="89"/>
      <c r="F26" s="89"/>
      <c r="G26" s="89"/>
      <c r="H26" s="89"/>
      <c r="I26" s="89"/>
      <c r="J26" s="89"/>
    </row>
    <row r="27" spans="1:10" hidden="1" x14ac:dyDescent="0.25">
      <c r="A27" s="89"/>
      <c r="B27" s="89"/>
      <c r="C27" s="89"/>
      <c r="D27" s="89"/>
      <c r="E27" s="89"/>
      <c r="F27" s="89"/>
      <c r="G27" s="89"/>
      <c r="H27" s="89"/>
      <c r="I27" s="89"/>
      <c r="J27" s="89"/>
    </row>
    <row r="28" spans="1:10" hidden="1" x14ac:dyDescent="0.25">
      <c r="A28" s="89"/>
      <c r="B28" s="89"/>
      <c r="C28" s="89"/>
      <c r="D28" s="89"/>
      <c r="E28" s="89"/>
      <c r="F28" s="89"/>
      <c r="G28" s="89"/>
      <c r="H28" s="89"/>
      <c r="I28" s="89"/>
      <c r="J28" s="89"/>
    </row>
    <row r="29" spans="1:10" hidden="1" x14ac:dyDescent="0.25">
      <c r="A29" s="89"/>
      <c r="B29" s="89"/>
      <c r="C29" s="89"/>
      <c r="D29" s="89"/>
      <c r="E29" s="89"/>
      <c r="F29" s="89"/>
      <c r="G29" s="89"/>
      <c r="H29" s="89"/>
      <c r="I29" s="89"/>
      <c r="J29" s="89"/>
    </row>
    <row r="30" spans="1:10" hidden="1" x14ac:dyDescent="0.25">
      <c r="A30" s="89"/>
      <c r="B30" s="89"/>
      <c r="C30" s="89"/>
      <c r="D30" s="89"/>
      <c r="E30" s="89"/>
      <c r="F30" s="89"/>
      <c r="G30" s="89"/>
      <c r="H30" s="89"/>
      <c r="I30" s="89"/>
      <c r="J30" s="89"/>
    </row>
    <row r="31" spans="1:10" hidden="1" x14ac:dyDescent="0.25">
      <c r="A31" s="89"/>
      <c r="B31" s="89"/>
      <c r="C31" s="89"/>
      <c r="D31" s="89"/>
      <c r="E31" s="89"/>
      <c r="F31" s="89"/>
      <c r="G31" s="89"/>
      <c r="H31" s="89"/>
      <c r="I31" s="89"/>
      <c r="J31" s="89"/>
    </row>
    <row r="32" spans="1:10" hidden="1" x14ac:dyDescent="0.25">
      <c r="A32" s="89"/>
      <c r="B32" s="89"/>
      <c r="C32" s="89"/>
      <c r="D32" s="89"/>
      <c r="E32" s="89"/>
      <c r="F32" s="89"/>
      <c r="G32" s="89"/>
      <c r="H32" s="89"/>
      <c r="I32" s="89"/>
      <c r="J32" s="89"/>
    </row>
    <row r="33" spans="1:10" hidden="1" x14ac:dyDescent="0.25">
      <c r="A33" s="89"/>
      <c r="B33" s="89"/>
      <c r="C33" s="89"/>
      <c r="D33" s="89"/>
      <c r="E33" s="89"/>
      <c r="F33" s="89"/>
      <c r="G33" s="89"/>
      <c r="H33" s="89"/>
      <c r="I33" s="89"/>
      <c r="J33" s="89"/>
    </row>
    <row r="34" spans="1:10" hidden="1" x14ac:dyDescent="0.25">
      <c r="A34" s="89"/>
      <c r="B34" s="89"/>
      <c r="C34" s="89"/>
      <c r="D34" s="89"/>
      <c r="E34" s="89"/>
      <c r="F34" s="89"/>
      <c r="G34" s="89"/>
      <c r="H34" s="89"/>
      <c r="I34" s="89"/>
      <c r="J34" s="89"/>
    </row>
    <row r="35" spans="1:10" hidden="1" x14ac:dyDescent="0.25">
      <c r="A35" s="89"/>
      <c r="B35" s="89"/>
      <c r="C35" s="89"/>
      <c r="D35" s="89"/>
      <c r="E35" s="89"/>
      <c r="F35" s="89"/>
      <c r="G35" s="89"/>
      <c r="H35" s="89"/>
      <c r="I35" s="89"/>
      <c r="J35" s="89"/>
    </row>
    <row r="36" spans="1:10" hidden="1" x14ac:dyDescent="0.25">
      <c r="A36" s="89"/>
      <c r="B36" s="89"/>
      <c r="C36" s="89"/>
      <c r="D36" s="89"/>
      <c r="E36" s="89"/>
      <c r="F36" s="89"/>
      <c r="G36" s="89"/>
      <c r="H36" s="89"/>
      <c r="I36" s="89"/>
      <c r="J36" s="89"/>
    </row>
    <row r="37" spans="1:10" hidden="1" x14ac:dyDescent="0.25">
      <c r="A37" s="89"/>
      <c r="B37" s="89"/>
      <c r="C37" s="89"/>
      <c r="D37" s="89"/>
      <c r="E37" s="89"/>
      <c r="F37" s="89"/>
      <c r="G37" s="89"/>
      <c r="H37" s="89"/>
      <c r="I37" s="89"/>
      <c r="J37" s="89"/>
    </row>
    <row r="38" spans="1:10" hidden="1" x14ac:dyDescent="0.25">
      <c r="A38" s="89"/>
      <c r="B38" s="89"/>
      <c r="C38" s="89"/>
      <c r="D38" s="89"/>
      <c r="E38" s="89"/>
      <c r="F38" s="89"/>
      <c r="G38" s="89"/>
      <c r="H38" s="89"/>
      <c r="I38" s="89"/>
      <c r="J38" s="89"/>
    </row>
    <row r="39" spans="1:10" hidden="1" x14ac:dyDescent="0.25">
      <c r="A39" s="89"/>
      <c r="B39" s="89"/>
      <c r="C39" s="89"/>
      <c r="D39" s="89"/>
      <c r="E39" s="89"/>
      <c r="F39" s="89"/>
      <c r="G39" s="89"/>
      <c r="H39" s="89"/>
      <c r="I39" s="89"/>
      <c r="J39" s="89"/>
    </row>
    <row r="40" spans="1:10" hidden="1" x14ac:dyDescent="0.25">
      <c r="A40" s="89"/>
      <c r="B40" s="89"/>
      <c r="C40" s="89"/>
      <c r="D40" s="89"/>
      <c r="E40" s="89"/>
      <c r="F40" s="89"/>
      <c r="G40" s="89"/>
      <c r="H40" s="89"/>
      <c r="I40" s="89"/>
      <c r="J40" s="89"/>
    </row>
    <row r="41" spans="1:10" hidden="1" x14ac:dyDescent="0.25">
      <c r="A41" s="89"/>
      <c r="B41" s="89"/>
      <c r="C41" s="89"/>
      <c r="D41" s="89"/>
      <c r="E41" s="89"/>
      <c r="F41" s="89"/>
      <c r="G41" s="89"/>
      <c r="H41" s="89"/>
      <c r="I41" s="89"/>
      <c r="J41" s="89"/>
    </row>
    <row r="42" spans="1:10" hidden="1" x14ac:dyDescent="0.25">
      <c r="A42" s="89"/>
      <c r="B42" s="89"/>
      <c r="C42" s="89"/>
      <c r="D42" s="89"/>
      <c r="E42" s="89"/>
      <c r="F42" s="89"/>
      <c r="G42" s="89"/>
      <c r="H42" s="89"/>
      <c r="I42" s="89"/>
      <c r="J42" s="89"/>
    </row>
    <row r="43" spans="1:10" hidden="1" x14ac:dyDescent="0.25">
      <c r="A43" s="89"/>
      <c r="B43" s="89"/>
      <c r="C43" s="89"/>
      <c r="D43" s="89"/>
      <c r="E43" s="89"/>
      <c r="F43" s="89"/>
      <c r="G43" s="89"/>
      <c r="H43" s="89"/>
      <c r="I43" s="89"/>
      <c r="J43" s="89"/>
    </row>
    <row r="44" spans="1:10" hidden="1" x14ac:dyDescent="0.25">
      <c r="A44" s="89"/>
      <c r="B44" s="89"/>
      <c r="C44" s="89"/>
      <c r="D44" s="89"/>
      <c r="E44" s="89"/>
      <c r="F44" s="89"/>
      <c r="G44" s="89"/>
      <c r="H44" s="89"/>
      <c r="I44" s="89"/>
      <c r="J44" s="89"/>
    </row>
    <row r="45" spans="1:10" hidden="1" x14ac:dyDescent="0.25">
      <c r="A45" s="89"/>
      <c r="B45" s="89"/>
      <c r="C45" s="89"/>
      <c r="D45" s="89"/>
      <c r="E45" s="89"/>
      <c r="F45" s="89"/>
      <c r="G45" s="89"/>
      <c r="H45" s="89"/>
      <c r="I45" s="89"/>
      <c r="J45" s="89"/>
    </row>
    <row r="46" spans="1:10" hidden="1" x14ac:dyDescent="0.25">
      <c r="A46" s="89"/>
      <c r="B46" s="89"/>
      <c r="C46" s="89"/>
      <c r="D46" s="89"/>
      <c r="E46" s="89"/>
      <c r="F46" s="89"/>
      <c r="G46" s="89"/>
      <c r="H46" s="89"/>
      <c r="I46" s="89"/>
      <c r="J46" s="89"/>
    </row>
    <row r="47" spans="1:10" hidden="1" x14ac:dyDescent="0.25">
      <c r="A47" s="89"/>
      <c r="B47" s="89"/>
      <c r="C47" s="89"/>
      <c r="D47" s="89"/>
      <c r="E47" s="89"/>
      <c r="F47" s="89"/>
      <c r="G47" s="89"/>
      <c r="H47" s="89"/>
      <c r="I47" s="89"/>
      <c r="J47" s="89"/>
    </row>
    <row r="48" spans="1:10" hidden="1" x14ac:dyDescent="0.25">
      <c r="A48" s="89"/>
      <c r="B48" s="89"/>
      <c r="C48" s="89"/>
      <c r="D48" s="89"/>
      <c r="E48" s="89"/>
      <c r="F48" s="89"/>
      <c r="G48" s="89"/>
      <c r="H48" s="89"/>
      <c r="I48" s="89"/>
      <c r="J48" s="89"/>
    </row>
    <row r="49" spans="1:10" hidden="1" x14ac:dyDescent="0.25">
      <c r="A49" s="89"/>
      <c r="B49" s="89"/>
      <c r="C49" s="89"/>
      <c r="D49" s="89"/>
      <c r="E49" s="89"/>
      <c r="F49" s="89"/>
      <c r="G49" s="89"/>
      <c r="H49" s="89"/>
      <c r="I49" s="89"/>
      <c r="J49" s="89"/>
    </row>
    <row r="50" spans="1:10" hidden="1" x14ac:dyDescent="0.25">
      <c r="A50" s="89"/>
      <c r="B50" s="89"/>
      <c r="C50" s="89"/>
      <c r="D50" s="89"/>
      <c r="E50" s="89"/>
      <c r="F50" s="89"/>
      <c r="G50" s="89"/>
      <c r="H50" s="89"/>
      <c r="I50" s="89"/>
      <c r="J50" s="89"/>
    </row>
    <row r="51" spans="1:10" hidden="1" x14ac:dyDescent="0.25">
      <c r="A51" s="89"/>
      <c r="B51" s="89"/>
      <c r="C51" s="89"/>
      <c r="D51" s="89"/>
      <c r="E51" s="89"/>
      <c r="F51" s="89"/>
      <c r="G51" s="89"/>
      <c r="H51" s="89"/>
      <c r="I51" s="89"/>
      <c r="J51" s="89"/>
    </row>
    <row r="52" spans="1:10" hidden="1" x14ac:dyDescent="0.25">
      <c r="A52" s="89"/>
      <c r="B52" s="89"/>
      <c r="C52" s="89"/>
      <c r="D52" s="89"/>
      <c r="E52" s="89"/>
      <c r="F52" s="89"/>
      <c r="G52" s="89"/>
      <c r="H52" s="89"/>
      <c r="I52" s="89"/>
      <c r="J52" s="89"/>
    </row>
    <row r="53" spans="1:10" hidden="1" x14ac:dyDescent="0.25">
      <c r="A53" s="89"/>
      <c r="B53" s="89"/>
      <c r="C53" s="89"/>
      <c r="D53" s="89"/>
      <c r="E53" s="89"/>
      <c r="F53" s="89"/>
      <c r="G53" s="89"/>
      <c r="H53" s="89"/>
      <c r="I53" s="89"/>
      <c r="J53" s="89"/>
    </row>
    <row r="54" spans="1:10" hidden="1" x14ac:dyDescent="0.25">
      <c r="A54" s="89"/>
      <c r="B54" s="89"/>
      <c r="C54" s="89"/>
      <c r="D54" s="89"/>
      <c r="E54" s="89"/>
      <c r="F54" s="89"/>
      <c r="G54" s="89"/>
      <c r="H54" s="89"/>
      <c r="I54" s="89"/>
      <c r="J54" s="89"/>
    </row>
    <row r="55" spans="1:10" hidden="1" x14ac:dyDescent="0.25">
      <c r="A55" s="89"/>
      <c r="B55" s="89"/>
      <c r="C55" s="89"/>
      <c r="D55" s="89"/>
      <c r="E55" s="89"/>
      <c r="F55" s="89"/>
      <c r="G55" s="89"/>
      <c r="H55" s="89"/>
      <c r="I55" s="89"/>
      <c r="J55" s="89"/>
    </row>
    <row r="56" spans="1:10" hidden="1" x14ac:dyDescent="0.25">
      <c r="A56" s="89"/>
      <c r="B56" s="89"/>
      <c r="C56" s="89"/>
      <c r="D56" s="89"/>
      <c r="E56" s="89"/>
      <c r="F56" s="89"/>
      <c r="G56" s="89"/>
      <c r="H56" s="89"/>
      <c r="I56" s="89"/>
      <c r="J56" s="89"/>
    </row>
    <row r="57" spans="1:10" hidden="1" x14ac:dyDescent="0.25">
      <c r="A57" s="89"/>
      <c r="B57" s="89"/>
      <c r="C57" s="89"/>
      <c r="D57" s="89"/>
      <c r="E57" s="89"/>
      <c r="F57" s="89"/>
      <c r="G57" s="89"/>
      <c r="H57" s="89"/>
      <c r="I57" s="89"/>
      <c r="J57" s="89"/>
    </row>
    <row r="58" spans="1:10" hidden="1" x14ac:dyDescent="0.25">
      <c r="A58" s="89"/>
      <c r="B58" s="89"/>
      <c r="C58" s="89"/>
      <c r="D58" s="89"/>
      <c r="E58" s="89"/>
      <c r="F58" s="89"/>
      <c r="G58" s="89"/>
      <c r="H58" s="89"/>
      <c r="I58" s="89"/>
      <c r="J58" s="89"/>
    </row>
    <row r="59" spans="1:10" hidden="1" x14ac:dyDescent="0.25">
      <c r="A59" s="89"/>
      <c r="B59" s="89"/>
      <c r="C59" s="89"/>
      <c r="D59" s="89"/>
      <c r="E59" s="89"/>
      <c r="F59" s="89"/>
      <c r="G59" s="89"/>
      <c r="H59" s="89"/>
      <c r="I59" s="89"/>
      <c r="J59" s="89"/>
    </row>
    <row r="60" spans="1:10" hidden="1" x14ac:dyDescent="0.25">
      <c r="A60" s="89"/>
      <c r="B60" s="89"/>
      <c r="C60" s="89"/>
      <c r="D60" s="89"/>
      <c r="E60" s="89"/>
      <c r="F60" s="89"/>
      <c r="G60" s="89"/>
      <c r="H60" s="89"/>
      <c r="I60" s="89"/>
      <c r="J60" s="89"/>
    </row>
    <row r="61" spans="1:10" hidden="1" x14ac:dyDescent="0.25">
      <c r="A61" s="89"/>
      <c r="B61" s="89"/>
      <c r="C61" s="89"/>
      <c r="D61" s="89"/>
      <c r="E61" s="89"/>
      <c r="F61" s="89"/>
      <c r="G61" s="89"/>
      <c r="H61" s="89"/>
      <c r="I61" s="89"/>
      <c r="J61" s="89"/>
    </row>
    <row r="62" spans="1:10" hidden="1" x14ac:dyDescent="0.25">
      <c r="A62" s="89"/>
      <c r="B62" s="89"/>
      <c r="C62" s="89"/>
      <c r="D62" s="89"/>
      <c r="E62" s="89"/>
      <c r="F62" s="89"/>
      <c r="G62" s="89"/>
      <c r="H62" s="89"/>
      <c r="I62" s="89"/>
      <c r="J62" s="89"/>
    </row>
    <row r="63" spans="1:10" hidden="1" x14ac:dyDescent="0.25">
      <c r="A63" s="89"/>
      <c r="B63" s="89"/>
      <c r="C63" s="89"/>
      <c r="D63" s="89"/>
      <c r="E63" s="89"/>
      <c r="F63" s="89"/>
      <c r="G63" s="89"/>
      <c r="H63" s="89"/>
      <c r="I63" s="89"/>
      <c r="J63" s="89"/>
    </row>
    <row r="64" spans="1:10" hidden="1" x14ac:dyDescent="0.25">
      <c r="A64" s="89"/>
      <c r="B64" s="89"/>
      <c r="C64" s="89"/>
      <c r="D64" s="89"/>
      <c r="E64" s="89"/>
      <c r="F64" s="89"/>
      <c r="G64" s="89"/>
      <c r="H64" s="89"/>
      <c r="I64" s="89"/>
      <c r="J64" s="89"/>
    </row>
    <row r="65" spans="1:10" hidden="1" x14ac:dyDescent="0.25">
      <c r="A65" s="89"/>
      <c r="B65" s="89"/>
      <c r="C65" s="89"/>
      <c r="D65" s="89"/>
      <c r="E65" s="89"/>
      <c r="F65" s="89"/>
      <c r="G65" s="89"/>
      <c r="H65" s="89"/>
      <c r="I65" s="89"/>
      <c r="J65" s="89"/>
    </row>
    <row r="66" spans="1:10" hidden="1" x14ac:dyDescent="0.25">
      <c r="A66" s="89"/>
      <c r="B66" s="89"/>
      <c r="C66" s="89"/>
      <c r="D66" s="89"/>
      <c r="E66" s="89"/>
      <c r="F66" s="89"/>
      <c r="G66" s="89"/>
      <c r="H66" s="89"/>
      <c r="I66" s="89"/>
      <c r="J66" s="89"/>
    </row>
    <row r="67" spans="1:10" hidden="1" x14ac:dyDescent="0.25">
      <c r="A67" s="89"/>
      <c r="B67" s="89"/>
      <c r="C67" s="89"/>
      <c r="D67" s="89"/>
      <c r="E67" s="89"/>
      <c r="F67" s="89"/>
      <c r="G67" s="89"/>
      <c r="H67" s="89"/>
      <c r="I67" s="89"/>
      <c r="J67" s="89"/>
    </row>
    <row r="68" spans="1:10" hidden="1" x14ac:dyDescent="0.25">
      <c r="A68" s="89"/>
      <c r="B68" s="89"/>
      <c r="C68" s="89"/>
      <c r="D68" s="89"/>
      <c r="E68" s="89"/>
      <c r="F68" s="89"/>
      <c r="G68" s="89"/>
      <c r="H68" s="89"/>
      <c r="I68" s="89"/>
      <c r="J68" s="89"/>
    </row>
    <row r="69" spans="1:10" hidden="1" x14ac:dyDescent="0.25">
      <c r="A69" s="89"/>
      <c r="B69" s="89"/>
      <c r="C69" s="89"/>
      <c r="D69" s="89"/>
      <c r="E69" s="89"/>
      <c r="F69" s="89"/>
      <c r="G69" s="89"/>
      <c r="H69" s="89"/>
      <c r="I69" s="89"/>
      <c r="J69" s="89"/>
    </row>
    <row r="70" spans="1:10" hidden="1" x14ac:dyDescent="0.25">
      <c r="A70" s="89"/>
      <c r="B70" s="89"/>
      <c r="C70" s="89"/>
      <c r="D70" s="89"/>
      <c r="E70" s="89"/>
      <c r="F70" s="89"/>
      <c r="G70" s="89"/>
      <c r="H70" s="89"/>
      <c r="I70" s="89"/>
      <c r="J70" s="89"/>
    </row>
    <row r="71" spans="1:10" hidden="1" x14ac:dyDescent="0.25">
      <c r="A71" s="89"/>
      <c r="B71" s="89"/>
      <c r="C71" s="89"/>
      <c r="D71" s="89"/>
      <c r="E71" s="89"/>
      <c r="F71" s="89"/>
      <c r="G71" s="89"/>
      <c r="H71" s="89"/>
      <c r="I71" s="89"/>
      <c r="J71" s="89"/>
    </row>
    <row r="72" spans="1:10" hidden="1" x14ac:dyDescent="0.25">
      <c r="A72" s="89"/>
      <c r="B72" s="89"/>
      <c r="C72" s="89"/>
      <c r="D72" s="89"/>
      <c r="E72" s="89"/>
      <c r="F72" s="89"/>
      <c r="G72" s="89"/>
      <c r="H72" s="89"/>
      <c r="I72" s="89"/>
      <c r="J72" s="89"/>
    </row>
    <row r="73" spans="1:10" hidden="1" x14ac:dyDescent="0.25">
      <c r="A73" s="89"/>
      <c r="B73" s="89"/>
      <c r="C73" s="89"/>
      <c r="D73" s="89"/>
      <c r="E73" s="89"/>
      <c r="F73" s="89"/>
      <c r="G73" s="89"/>
      <c r="H73" s="89"/>
      <c r="I73" s="89"/>
      <c r="J73" s="89"/>
    </row>
    <row r="74" spans="1:10" hidden="1" x14ac:dyDescent="0.25">
      <c r="A74" s="89"/>
      <c r="B74" s="89"/>
      <c r="C74" s="89"/>
      <c r="D74" s="89"/>
      <c r="E74" s="89"/>
      <c r="F74" s="89"/>
      <c r="G74" s="89"/>
      <c r="H74" s="89"/>
      <c r="I74" s="89"/>
      <c r="J74" s="89"/>
    </row>
    <row r="75" spans="1:10" ht="15.75" hidden="1" thickBot="1" x14ac:dyDescent="0.3">
      <c r="A75" s="89"/>
      <c r="B75" s="89"/>
      <c r="C75" s="89"/>
      <c r="D75" s="89"/>
      <c r="E75" s="89"/>
      <c r="F75" s="89"/>
      <c r="G75" s="89"/>
      <c r="H75" s="89"/>
      <c r="I75" s="89"/>
      <c r="J75" s="89"/>
    </row>
    <row r="76" spans="1:10" ht="15.75" thickBot="1" x14ac:dyDescent="0.3">
      <c r="A76" s="92" t="s">
        <v>50</v>
      </c>
      <c r="B76" s="92" t="s">
        <v>49</v>
      </c>
      <c r="C76" s="86" t="s">
        <v>51</v>
      </c>
      <c r="D76" s="93"/>
      <c r="E76" s="94"/>
      <c r="F76" s="92" t="s">
        <v>63</v>
      </c>
      <c r="G76" s="92" t="s">
        <v>68</v>
      </c>
      <c r="H76" s="92" t="s">
        <v>65</v>
      </c>
      <c r="I76" s="92" t="s">
        <v>66</v>
      </c>
      <c r="J76" s="92" t="s">
        <v>67</v>
      </c>
    </row>
    <row r="77" spans="1:10" ht="15.75" thickBot="1" x14ac:dyDescent="0.3">
      <c r="A77" s="95" t="s">
        <v>18</v>
      </c>
      <c r="B77" s="91" t="s">
        <v>19</v>
      </c>
      <c r="C77" s="90" t="s">
        <v>20</v>
      </c>
      <c r="D77" s="96"/>
      <c r="E77" s="96"/>
      <c r="F77" s="95" t="s">
        <v>18</v>
      </c>
      <c r="G77" s="161" t="s">
        <v>3</v>
      </c>
      <c r="H77" s="95" t="s">
        <v>18</v>
      </c>
      <c r="I77" s="95" t="s">
        <v>18</v>
      </c>
      <c r="J77" s="95" t="s">
        <v>18</v>
      </c>
    </row>
    <row r="78" spans="1:10" ht="15.75" thickBot="1" x14ac:dyDescent="0.3">
      <c r="A78" s="95" t="s">
        <v>137</v>
      </c>
      <c r="B78" s="97"/>
      <c r="C78" s="91" t="s">
        <v>19</v>
      </c>
      <c r="D78" s="96"/>
      <c r="E78" s="96"/>
      <c r="F78" s="95" t="s">
        <v>137</v>
      </c>
      <c r="G78" s="162" t="s">
        <v>12</v>
      </c>
      <c r="H78" s="95" t="s">
        <v>137</v>
      </c>
      <c r="I78" s="95" t="s">
        <v>137</v>
      </c>
      <c r="J78" s="95" t="s">
        <v>137</v>
      </c>
    </row>
    <row r="79" spans="1:10" ht="15.75" thickBot="1" x14ac:dyDescent="0.3">
      <c r="A79" s="99" t="s">
        <v>19</v>
      </c>
      <c r="B79" s="100"/>
      <c r="C79" s="100"/>
      <c r="D79" s="101"/>
      <c r="E79" s="96"/>
      <c r="F79" s="99" t="s">
        <v>19</v>
      </c>
      <c r="G79" s="164" t="s">
        <v>13</v>
      </c>
      <c r="H79" s="99" t="s">
        <v>19</v>
      </c>
      <c r="I79" s="99" t="s">
        <v>19</v>
      </c>
      <c r="J79" s="99" t="s">
        <v>19</v>
      </c>
    </row>
    <row r="80" spans="1:10" x14ac:dyDescent="0.25">
      <c r="A80" s="99" t="s">
        <v>20</v>
      </c>
      <c r="B80" s="96"/>
      <c r="C80" s="102"/>
      <c r="D80" s="96"/>
      <c r="E80" s="100"/>
      <c r="F80" s="99" t="s">
        <v>20</v>
      </c>
      <c r="G80" s="162"/>
      <c r="H80" s="99" t="s">
        <v>20</v>
      </c>
      <c r="I80" s="99" t="s">
        <v>20</v>
      </c>
      <c r="J80" s="99" t="s">
        <v>20</v>
      </c>
    </row>
    <row r="81" spans="1:10" x14ac:dyDescent="0.25">
      <c r="A81" s="99" t="s">
        <v>30</v>
      </c>
      <c r="B81" s="96"/>
      <c r="C81" s="102"/>
      <c r="D81" s="96"/>
      <c r="E81" s="100"/>
      <c r="F81" s="99" t="s">
        <v>30</v>
      </c>
      <c r="G81" s="162"/>
      <c r="H81" s="99" t="s">
        <v>30</v>
      </c>
      <c r="I81" s="99" t="s">
        <v>30</v>
      </c>
      <c r="J81" s="99" t="s">
        <v>30</v>
      </c>
    </row>
    <row r="82" spans="1:10" x14ac:dyDescent="0.25">
      <c r="A82" s="99" t="s">
        <v>21</v>
      </c>
      <c r="B82" s="96"/>
      <c r="C82" s="102"/>
      <c r="D82" s="96"/>
      <c r="E82" s="100"/>
      <c r="F82" s="99" t="s">
        <v>21</v>
      </c>
      <c r="G82" s="163"/>
      <c r="H82" s="99" t="s">
        <v>21</v>
      </c>
      <c r="I82" s="99" t="s">
        <v>21</v>
      </c>
      <c r="J82" s="99" t="s">
        <v>21</v>
      </c>
    </row>
    <row r="83" spans="1:10" x14ac:dyDescent="0.25">
      <c r="A83" s="99" t="s">
        <v>22</v>
      </c>
      <c r="B83" s="96"/>
      <c r="C83" s="102"/>
      <c r="D83" s="96"/>
      <c r="E83" s="100"/>
      <c r="F83" s="99" t="s">
        <v>22</v>
      </c>
      <c r="G83" s="162"/>
      <c r="H83" s="99" t="s">
        <v>22</v>
      </c>
      <c r="I83" s="99" t="s">
        <v>22</v>
      </c>
      <c r="J83" s="99" t="s">
        <v>22</v>
      </c>
    </row>
    <row r="84" spans="1:10" x14ac:dyDescent="0.25">
      <c r="A84" s="99" t="s">
        <v>23</v>
      </c>
      <c r="B84" s="96"/>
      <c r="C84" s="102"/>
      <c r="D84" s="96"/>
      <c r="E84" s="100"/>
      <c r="F84" s="99" t="s">
        <v>23</v>
      </c>
      <c r="G84" s="162"/>
      <c r="H84" s="99" t="s">
        <v>23</v>
      </c>
      <c r="I84" s="99" t="s">
        <v>23</v>
      </c>
      <c r="J84" s="99" t="s">
        <v>23</v>
      </c>
    </row>
    <row r="85" spans="1:10" x14ac:dyDescent="0.25">
      <c r="A85" s="99" t="s">
        <v>24</v>
      </c>
      <c r="B85" s="96"/>
      <c r="C85" s="102"/>
      <c r="D85" s="96"/>
      <c r="E85" s="100"/>
      <c r="F85" s="99" t="s">
        <v>24</v>
      </c>
      <c r="G85" s="95"/>
      <c r="H85" s="99" t="s">
        <v>24</v>
      </c>
      <c r="I85" s="99" t="s">
        <v>24</v>
      </c>
      <c r="J85" s="99" t="s">
        <v>24</v>
      </c>
    </row>
    <row r="86" spans="1:10" x14ac:dyDescent="0.25">
      <c r="A86" s="99" t="s">
        <v>25</v>
      </c>
      <c r="B86" s="96"/>
      <c r="C86" s="102"/>
      <c r="D86" s="96"/>
      <c r="E86" s="100"/>
      <c r="F86" s="99" t="s">
        <v>25</v>
      </c>
      <c r="G86" s="95"/>
      <c r="H86" s="99" t="s">
        <v>25</v>
      </c>
      <c r="I86" s="99" t="s">
        <v>25</v>
      </c>
      <c r="J86" s="99" t="s">
        <v>25</v>
      </c>
    </row>
    <row r="87" spans="1:10" x14ac:dyDescent="0.25">
      <c r="A87" s="99" t="s">
        <v>26</v>
      </c>
      <c r="B87" s="96"/>
      <c r="C87" s="102"/>
      <c r="D87" s="96"/>
      <c r="E87" s="100"/>
      <c r="F87" s="99" t="s">
        <v>26</v>
      </c>
      <c r="G87" s="95"/>
      <c r="H87" s="99" t="s">
        <v>26</v>
      </c>
      <c r="I87" s="99" t="s">
        <v>26</v>
      </c>
      <c r="J87" s="99" t="s">
        <v>26</v>
      </c>
    </row>
    <row r="88" spans="1:10" x14ac:dyDescent="0.25">
      <c r="A88" s="99" t="s">
        <v>27</v>
      </c>
      <c r="B88" s="96"/>
      <c r="C88" s="102"/>
      <c r="D88" s="96"/>
      <c r="E88" s="100"/>
      <c r="F88" s="99" t="s">
        <v>27</v>
      </c>
      <c r="G88" s="95"/>
      <c r="H88" s="99" t="s">
        <v>27</v>
      </c>
      <c r="I88" s="99" t="s">
        <v>27</v>
      </c>
      <c r="J88" s="99" t="s">
        <v>27</v>
      </c>
    </row>
    <row r="89" spans="1:10" x14ac:dyDescent="0.25">
      <c r="A89" s="99" t="s">
        <v>28</v>
      </c>
      <c r="B89" s="96"/>
      <c r="C89" s="102"/>
      <c r="D89" s="96"/>
      <c r="E89" s="100"/>
      <c r="F89" s="99" t="s">
        <v>28</v>
      </c>
      <c r="G89" s="95"/>
      <c r="H89" s="99" t="s">
        <v>28</v>
      </c>
      <c r="I89" s="99" t="s">
        <v>28</v>
      </c>
      <c r="J89" s="99" t="s">
        <v>28</v>
      </c>
    </row>
    <row r="90" spans="1:10" x14ac:dyDescent="0.25">
      <c r="A90" s="99" t="s">
        <v>29</v>
      </c>
      <c r="B90" s="96"/>
      <c r="C90" s="102"/>
      <c r="D90" s="96"/>
      <c r="E90" s="100"/>
      <c r="F90" s="99" t="s">
        <v>29</v>
      </c>
      <c r="G90" s="95"/>
      <c r="H90" s="99" t="s">
        <v>29</v>
      </c>
      <c r="I90" s="99" t="s">
        <v>29</v>
      </c>
      <c r="J90" s="99" t="s">
        <v>29</v>
      </c>
    </row>
    <row r="91" spans="1:10" ht="15.75" thickBot="1" x14ac:dyDescent="0.3">
      <c r="A91" s="103" t="s">
        <v>64</v>
      </c>
      <c r="B91" s="96"/>
      <c r="C91" s="102"/>
      <c r="D91" s="96"/>
      <c r="E91" s="100"/>
      <c r="F91" s="103" t="s">
        <v>64</v>
      </c>
      <c r="G91" s="95"/>
      <c r="H91" s="103" t="s">
        <v>64</v>
      </c>
      <c r="I91" s="103" t="s">
        <v>64</v>
      </c>
      <c r="J91" s="99" t="s">
        <v>64</v>
      </c>
    </row>
    <row r="92" spans="1:10" ht="15.75" thickBot="1" x14ac:dyDescent="0.3">
      <c r="A92" s="96"/>
      <c r="B92" s="96"/>
      <c r="C92" s="102"/>
      <c r="D92" s="96"/>
      <c r="E92" s="100"/>
      <c r="F92" s="98"/>
      <c r="G92" s="98"/>
      <c r="H92" s="98"/>
      <c r="I92" s="98"/>
      <c r="J92" s="103" t="s">
        <v>16</v>
      </c>
    </row>
    <row r="93" spans="1:10" x14ac:dyDescent="0.25">
      <c r="A93" s="96"/>
      <c r="B93" s="96"/>
      <c r="C93" s="102"/>
      <c r="D93" s="96"/>
      <c r="E93" s="100"/>
      <c r="F93" s="98"/>
      <c r="G93" s="98"/>
      <c r="H93" s="98"/>
      <c r="I93" s="98"/>
      <c r="J93" s="104"/>
    </row>
    <row r="94" spans="1:10" x14ac:dyDescent="0.25">
      <c r="A94" s="106"/>
      <c r="C94" s="129"/>
      <c r="D94" s="130"/>
      <c r="E94" s="128"/>
    </row>
    <row r="95" spans="1:10" ht="15.75" thickBot="1" x14ac:dyDescent="0.3">
      <c r="A95" s="107"/>
      <c r="C95" s="109"/>
      <c r="D95" s="104"/>
      <c r="H95" s="110"/>
    </row>
    <row r="96" spans="1:10" ht="15.75" thickBot="1" x14ac:dyDescent="0.3">
      <c r="A96" s="131" t="s">
        <v>70</v>
      </c>
      <c r="B96" s="132" t="s">
        <v>45</v>
      </c>
      <c r="C96" s="131" t="s">
        <v>88</v>
      </c>
      <c r="D96" s="133" t="s">
        <v>40</v>
      </c>
      <c r="E96" s="131" t="s">
        <v>75</v>
      </c>
      <c r="F96" s="131" t="s">
        <v>129</v>
      </c>
      <c r="G96" s="135"/>
      <c r="H96" s="135"/>
      <c r="I96" s="135"/>
    </row>
    <row r="97" spans="1:9" x14ac:dyDescent="0.25">
      <c r="A97" s="105" t="s">
        <v>138</v>
      </c>
      <c r="B97" s="125" t="s">
        <v>72</v>
      </c>
      <c r="C97" s="105" t="s">
        <v>89</v>
      </c>
      <c r="D97" s="105" t="s">
        <v>41</v>
      </c>
      <c r="E97" s="105" t="s">
        <v>76</v>
      </c>
      <c r="F97" s="179" t="s">
        <v>130</v>
      </c>
      <c r="G97" s="135"/>
      <c r="H97" s="135"/>
      <c r="I97" s="135"/>
    </row>
    <row r="98" spans="1:9" ht="15.75" thickBot="1" x14ac:dyDescent="0.3">
      <c r="A98" s="95" t="s">
        <v>139</v>
      </c>
      <c r="B98" s="126" t="s">
        <v>144</v>
      </c>
      <c r="C98" s="95" t="s">
        <v>90</v>
      </c>
      <c r="D98" s="95" t="s">
        <v>42</v>
      </c>
      <c r="E98" s="95" t="s">
        <v>77</v>
      </c>
      <c r="F98" s="180" t="s">
        <v>131</v>
      </c>
      <c r="G98" s="135"/>
      <c r="H98" s="135"/>
      <c r="I98" s="135"/>
    </row>
    <row r="99" spans="1:9" ht="15.75" thickBot="1" x14ac:dyDescent="0.3">
      <c r="A99" s="95" t="s">
        <v>140</v>
      </c>
      <c r="B99" s="126" t="s">
        <v>145</v>
      </c>
      <c r="C99" s="95" t="s">
        <v>91</v>
      </c>
      <c r="D99" s="103" t="s">
        <v>43</v>
      </c>
      <c r="E99" s="95" t="s">
        <v>78</v>
      </c>
      <c r="F99" s="134"/>
      <c r="G99" s="135"/>
      <c r="H99" s="135"/>
      <c r="I99" s="135"/>
    </row>
    <row r="100" spans="1:9" ht="15.75" thickBot="1" x14ac:dyDescent="0.3">
      <c r="A100" s="95" t="s">
        <v>141</v>
      </c>
      <c r="B100" s="127" t="s">
        <v>73</v>
      </c>
      <c r="C100" s="124" t="s">
        <v>92</v>
      </c>
      <c r="E100" s="95" t="s">
        <v>79</v>
      </c>
    </row>
    <row r="101" spans="1:9" ht="15.75" thickBot="1" x14ac:dyDescent="0.3">
      <c r="A101" s="95" t="s">
        <v>142</v>
      </c>
      <c r="B101" s="124" t="s">
        <v>74</v>
      </c>
      <c r="C101" s="108"/>
      <c r="E101" s="95" t="s">
        <v>80</v>
      </c>
    </row>
    <row r="102" spans="1:9" ht="15.75" thickBot="1" x14ac:dyDescent="0.3">
      <c r="A102" s="124" t="s">
        <v>143</v>
      </c>
      <c r="B102" s="107"/>
      <c r="C102" s="109"/>
      <c r="E102" s="95" t="s">
        <v>81</v>
      </c>
    </row>
    <row r="103" spans="1:9" x14ac:dyDescent="0.25">
      <c r="C103" s="128"/>
      <c r="E103" s="95" t="s">
        <v>82</v>
      </c>
    </row>
    <row r="104" spans="1:9" x14ac:dyDescent="0.25">
      <c r="C104" s="128"/>
      <c r="E104" s="95" t="s">
        <v>83</v>
      </c>
    </row>
    <row r="105" spans="1:9" x14ac:dyDescent="0.25">
      <c r="C105" s="128"/>
      <c r="E105" s="95" t="s">
        <v>84</v>
      </c>
    </row>
    <row r="106" spans="1:9" ht="15.75" thickBot="1" x14ac:dyDescent="0.3">
      <c r="C106" s="128"/>
      <c r="E106" s="95" t="s">
        <v>85</v>
      </c>
    </row>
    <row r="107" spans="1:9" x14ac:dyDescent="0.25">
      <c r="C107" s="128"/>
      <c r="E107" s="165"/>
    </row>
    <row r="108" spans="1:9" x14ac:dyDescent="0.25">
      <c r="C108" s="128"/>
      <c r="E108" s="107"/>
    </row>
    <row r="109" spans="1:9" x14ac:dyDescent="0.25">
      <c r="C109" s="128"/>
      <c r="E109" s="107"/>
    </row>
    <row r="110" spans="1:9" x14ac:dyDescent="0.25">
      <c r="C110" s="128"/>
      <c r="E110" s="107"/>
    </row>
    <row r="111" spans="1:9" x14ac:dyDescent="0.25">
      <c r="C111" s="128"/>
      <c r="E111" s="107"/>
    </row>
    <row r="112" spans="1:9" x14ac:dyDescent="0.25">
      <c r="C112" s="128"/>
      <c r="E112" s="107"/>
    </row>
    <row r="113" spans="1:7" x14ac:dyDescent="0.25">
      <c r="C113" s="128"/>
      <c r="E113" s="107"/>
    </row>
    <row r="114" spans="1:7" x14ac:dyDescent="0.25">
      <c r="C114" s="128"/>
      <c r="E114" s="107"/>
    </row>
    <row r="115" spans="1:7" x14ac:dyDescent="0.25">
      <c r="C115" s="128"/>
    </row>
    <row r="117" spans="1:7" hidden="1" x14ac:dyDescent="0.25">
      <c r="A117" s="87" t="s">
        <v>69</v>
      </c>
      <c r="B117" s="87" t="s">
        <v>146</v>
      </c>
      <c r="C117" s="87" t="s">
        <v>147</v>
      </c>
      <c r="G117" s="87" t="s">
        <v>86</v>
      </c>
    </row>
    <row r="118" spans="1:7" hidden="1" x14ac:dyDescent="0.25">
      <c r="A118" s="87" t="b">
        <f>IF(Barèmes!$C4="Frais de déplacement voiture", IF(OR((Barèmes!$D4="2CV ou moins"),(Barèmes!$D4="3 CV")),IF(Barèmes!$E4&lt;=5000,Barèmes!$E4*0.41,IF(Barèmes!$E4&lt;=20000,Barèmes!$E4*0.245+824,Barèmes!$E4*0.286)),IF(Barèmes!$D4="4 CV",IF(Barèmes!$E4&lt;=5000,Barèmes!$E4*0.493,IF(Barèmes!$E4&lt;=20000,Barèmes!$E4*0.277+1082,Barèmes!$E4*0.332)),IF(Barèmes!$D4="5 CV",IF(Barèmes!$E4&lt;=5000,Barèmes!$E4*0.543,IF(Barèmes!$E4&lt;=20000,Barèmes!$E4*0.305+1188,Barèmes!$E4*0.364)),IF(Barèmes!$D4="6 CV",IF(Barèmes!$E4&lt;=5000,Barèmes!$E4*0.568,IF(Barèmes!$E4&lt;=20000,Barèmes!$E4*0.32+1244,Barèmes!$E4*0.382)),IF(Barèmes!$D4="7 CV ou plus", IF(Barèmes!$E4&lt;=5000,Barèmes!$E4*0.595,IF(Barèmes!$E4&lt;=20000,Barèmes!$E4*0.337+1288,Barèmes!$E4*0.401))))))))</f>
        <v>0</v>
      </c>
      <c r="B118" s="87" t="b">
        <f>IF(Barèmes!$C4="Frais de déplacement moto", IF(Barèmes!$D4="2 CV ou moins", IF(Barèmes!$E4&lt;=3000,Barèmes!$E4*0.338,IF(Barèmes!$E4&lt;=6000,Barèmes!$E4*0.084+760,Barèmes!$E4*0.211)), IF(OR((Barèmes!$D4="3 CV"),(Barèmes!$D4="4 CV"),(Barèmes!$D4="5 CV")),IF(Barèmes!$E4&lt;=3000,Barèmes!$E4*0.4,IF(Barèmes!$E4&lt;=6000,Barèmes!$E4*0.07+989,Barèmes!$E4*0.235)),IF(OR((Barèmes!$D4="6 CV"),(Barèmes!$D4="7 CV ou plus")),IF(Barèmes!$E4&lt;=3000,Barèmes!$E4*0.518,IF(Barèmes!$E4&lt;=6000,Barèmes!$E4*0.067+1351,Barèmes!$E4*0.292)),IF(Barèmes!$D4="7 CV ou plus",IF(Barèmes!$E4&lt;=3000,Barèmes!$E4*0.518,IF(Barèmes!$E4&lt;=6000,Barèmes!$E4*0.067+1351,Barèmes!$E4*0.292)))))))</f>
        <v>0</v>
      </c>
      <c r="C118" s="87" t="b">
        <f>IF(Barèmes!$C4="Frais de déplacement cyclomoteur", IF(Barèmes!$E4&lt;=2000,Barèmes!$E4*0.269,IF(Barèmes!$E4&lt;=5000,Barèmes!$E4*0.063+412,Barèmes!$E4*0.146)))</f>
        <v>0</v>
      </c>
      <c r="G118" s="87">
        <v>1</v>
      </c>
    </row>
    <row r="119" spans="1:7" hidden="1" x14ac:dyDescent="0.25">
      <c r="A119" s="87" t="b">
        <f>IF(Barèmes!$C5="Frais de déplacement voiture", IF(OR((Barèmes!$D5="2CV ou moins"),(Barèmes!$D5="3 CV")),IF(Barèmes!$E5&lt;=5000,Barèmes!$E5*0.41,IF(Barèmes!$E5&lt;=20000,Barèmes!$E5*0.245+824,Barèmes!$E5*0.286)),IF(Barèmes!$D5="4 CV",IF(Barèmes!$E5&lt;=5000,Barèmes!$E5*0.493,IF(Barèmes!$E5&lt;=20000,Barèmes!$E5*0.277+1082,Barèmes!$E5*0.332)),IF(Barèmes!$D5="5 CV",IF(Barèmes!$E5&lt;=5000,Barèmes!$E5*0.543,IF(Barèmes!$E5&lt;=20000,Barèmes!$E5*0.305+1188,Barèmes!$E5*0.364)),IF(Barèmes!$D5="6 CV",IF(Barèmes!$E5&lt;=5000,Barèmes!$E5*0.568,IF(Barèmes!$E5&lt;=20000,Barèmes!$E5*0.32+1244,Barèmes!$E5*0.382)),IF(Barèmes!$D5="7 CV ou plus", IF(Barèmes!$E5&lt;=5000,Barèmes!$E5*0.595,IF(Barèmes!$E5&lt;=20000,Barèmes!$E5*0.337+1288,Barèmes!$E5*0.401))))))))</f>
        <v>0</v>
      </c>
      <c r="B119" s="87" t="b">
        <f>IF(Barèmes!$C5="Frais de déplacement moto", IF(Barèmes!$D5="2 CV ou moins", IF(Barèmes!$E5&lt;=3000,Barèmes!$E5*0.338,IF(Barèmes!$E5&lt;=6000,Barèmes!$E5*0.084+760,Barèmes!$E5*0.211)), IF(OR((Barèmes!$D5="3 CV"),(Barèmes!$D5="4 CV"),(Barèmes!$D5="5 CV")),IF(Barèmes!$E5&lt;=3000,Barèmes!$E5*0.4,IF(Barèmes!$E5&lt;=6000,Barèmes!$E5*0.07+989,Barèmes!$E5*0.235)),IF(OR((Barèmes!$D5="6 CV"),(Barèmes!$D5="7 CV ou plus")),IF(Barèmes!$E5&lt;=3000,Barèmes!$E5*0.518,IF(Barèmes!$E5&lt;=6000,Barèmes!$E5*0.067+1351,Barèmes!$E5*0.292)),IF(Barèmes!$D5="7 CV ou plus",IF(Barèmes!$E5&lt;=3000,Barèmes!$E5*0.518,IF(Barèmes!$E5&lt;=6000,Barèmes!$E5*0.067+1351,Barèmes!$E5*0.292)))))))</f>
        <v>0</v>
      </c>
      <c r="C119" s="87" t="b">
        <f>IF(Barèmes!$C5="Frais de déplacement cyclomoteur", IF(Barèmes!$E5&lt;=2000,Barèmes!$E5*0.269,IF(Barèmes!$E5&lt;=5000,Barèmes!$E5*0.063+412,Barèmes!$E5*0.146)))</f>
        <v>0</v>
      </c>
      <c r="G119" s="87">
        <v>2</v>
      </c>
    </row>
    <row r="120" spans="1:7" hidden="1" x14ac:dyDescent="0.25">
      <c r="A120" s="87" t="b">
        <f>IF(Barèmes!$C6="Frais de déplacement voiture", IF(OR((Barèmes!$D6="2CV ou moins"),(Barèmes!$D6="3 CV")),IF(Barèmes!$E6&lt;=5000,Barèmes!$E6*0.41,IF(Barèmes!$E6&lt;=20000,Barèmes!$E6*0.245+824,Barèmes!$E6*0.286)),IF(Barèmes!$D6="4 CV",IF(Barèmes!$E6&lt;=5000,Barèmes!$E6*0.493,IF(Barèmes!$E6&lt;=20000,Barèmes!$E6*0.277+1082,Barèmes!$E6*0.332)),IF(Barèmes!$D6="5 CV",IF(Barèmes!$E6&lt;=5000,Barèmes!$E6*0.543,IF(Barèmes!$E6&lt;=20000,Barèmes!$E6*0.305+1188,Barèmes!$E6*0.364)),IF(Barèmes!$D6="6 CV",IF(Barèmes!$E6&lt;=5000,Barèmes!$E6*0.568,IF(Barèmes!$E6&lt;=20000,Barèmes!$E6*0.32+1244,Barèmes!$E6*0.382)),IF(Barèmes!$D6="7 CV ou plus", IF(Barèmes!$E6&lt;=5000,Barèmes!$E6*0.595,IF(Barèmes!$E6&lt;=20000,Barèmes!$E6*0.337+1288,Barèmes!$E6*0.401))))))))</f>
        <v>0</v>
      </c>
      <c r="B120" s="87" t="b">
        <f>IF(Barèmes!$C6="Frais de déplacement moto", IF(Barèmes!$D6="2 CV ou moins", IF(Barèmes!$E6&lt;=3000,Barèmes!$E6*0.338,IF(Barèmes!$E6&lt;=6000,Barèmes!$E6*0.084+760,Barèmes!$E6*0.211)), IF(OR((Barèmes!$D6="3 CV"),(Barèmes!$D6="4 CV"),(Barèmes!$D6="5 CV")),IF(Barèmes!$E6&lt;=3000,Barèmes!$E6*0.4,IF(Barèmes!$E6&lt;=6000,Barèmes!$E6*0.07+989,Barèmes!$E6*0.235)),IF(OR((Barèmes!$D6="6 CV"),(Barèmes!$D6="7 CV ou plus")),IF(Barèmes!$E6&lt;=3000,Barèmes!$E6*0.518,IF(Barèmes!$E6&lt;=6000,Barèmes!$E6*0.067+1351,Barèmes!$E6*0.292)),IF(Barèmes!$D6="7 CV ou plus",IF(Barèmes!$E6&lt;=3000,Barèmes!$E6*0.518,IF(Barèmes!$E6&lt;=6000,Barèmes!$E6*0.067+1351,Barèmes!$E6*0.292)))))))</f>
        <v>0</v>
      </c>
      <c r="C120" s="87" t="b">
        <f>IF(Barèmes!$C6="Frais de déplacement cyclomoteur", IF(Barèmes!$E6&lt;=2000,Barèmes!$E6*0.269,IF(Barèmes!$E6&lt;=5000,Barèmes!$E6*0.063+412,Barèmes!$E6*0.146)))</f>
        <v>0</v>
      </c>
      <c r="G120" s="87">
        <v>3</v>
      </c>
    </row>
    <row r="121" spans="1:7" hidden="1" x14ac:dyDescent="0.25">
      <c r="A121" s="87" t="b">
        <f>IF(Barèmes!$C7="Frais de déplacement voiture", IF(OR((Barèmes!$D7="2CV ou moins"),(Barèmes!$D7="3 CV")),IF(Barèmes!$E7&lt;=5000,Barèmes!$E7*0.41,IF(Barèmes!$E7&lt;=20000,Barèmes!$E7*0.245+824,Barèmes!$E7*0.286)),IF(Barèmes!$D7="4 CV",IF(Barèmes!$E7&lt;=5000,Barèmes!$E7*0.493,IF(Barèmes!$E7&lt;=20000,Barèmes!$E7*0.277+1082,Barèmes!$E7*0.332)),IF(Barèmes!$D7="5 CV",IF(Barèmes!$E7&lt;=5000,Barèmes!$E7*0.543,IF(Barèmes!$E7&lt;=20000,Barèmes!$E7*0.305+1188,Barèmes!$E7*0.364)),IF(Barèmes!$D7="6 CV",IF(Barèmes!$E7&lt;=5000,Barèmes!$E7*0.568,IF(Barèmes!$E7&lt;=20000,Barèmes!$E7*0.32+1244,Barèmes!$E7*0.382)),IF(Barèmes!$D7="7 CV ou plus", IF(Barèmes!$E7&lt;=5000,Barèmes!$E7*0.595,IF(Barèmes!$E7&lt;=20000,Barèmes!$E7*0.337+1288,Barèmes!$E7*0.401))))))))</f>
        <v>0</v>
      </c>
      <c r="B121" s="87" t="b">
        <f>IF(Barèmes!$C7="Frais de déplacement moto", IF(Barèmes!$D7="2 CV ou moins", IF(Barèmes!$E7&lt;=3000,Barèmes!$E7*0.338,IF(Barèmes!$E7&lt;=6000,Barèmes!$E7*0.084+760,Barèmes!$E7*0.211)), IF(OR((Barèmes!$D7="3 CV"),(Barèmes!$D7="4 CV"),(Barèmes!$D7="5 CV")),IF(Barèmes!$E7&lt;=3000,Barèmes!$E7*0.4,IF(Barèmes!$E7&lt;=6000,Barèmes!$E7*0.07+989,Barèmes!$E7*0.235)),IF(OR((Barèmes!$D7="6 CV"),(Barèmes!$D7="7 CV ou plus")),IF(Barèmes!$E7&lt;=3000,Barèmes!$E7*0.518,IF(Barèmes!$E7&lt;=6000,Barèmes!$E7*0.067+1351,Barèmes!$E7*0.292)),IF(Barèmes!$D7="7 CV ou plus",IF(Barèmes!$E7&lt;=3000,Barèmes!$E7*0.518,IF(Barèmes!$E7&lt;=6000,Barèmes!$E7*0.067+1351,Barèmes!$E7*0.292)))))))</f>
        <v>0</v>
      </c>
      <c r="C121" s="87" t="b">
        <f>IF(Barèmes!$C7="Frais de déplacement cyclomoteur", IF(Barèmes!$E7&lt;=2000,Barèmes!$E7*0.269,IF(Barèmes!$E7&lt;=5000,Barèmes!$E7*0.063+412,Barèmes!$E7*0.146)))</f>
        <v>0</v>
      </c>
      <c r="G121" s="87">
        <v>4</v>
      </c>
    </row>
    <row r="122" spans="1:7" hidden="1" x14ac:dyDescent="0.25">
      <c r="A122" s="87" t="b">
        <f>IF(Barèmes!$C8="Frais de déplacement voiture", IF(OR((Barèmes!$D8="2CV ou moins"),(Barèmes!$D8="3 CV")),IF(Barèmes!$E8&lt;=5000,Barèmes!$E8*0.41,IF(Barèmes!$E8&lt;=20000,Barèmes!$E8*0.245+824,Barèmes!$E8*0.286)),IF(Barèmes!$D8="4 CV",IF(Barèmes!$E8&lt;=5000,Barèmes!$E8*0.493,IF(Barèmes!$E8&lt;=20000,Barèmes!$E8*0.277+1082,Barèmes!$E8*0.332)),IF(Barèmes!$D8="5 CV",IF(Barèmes!$E8&lt;=5000,Barèmes!$E8*0.543,IF(Barèmes!$E8&lt;=20000,Barèmes!$E8*0.305+1188,Barèmes!$E8*0.364)),IF(Barèmes!$D8="6 CV",IF(Barèmes!$E8&lt;=5000,Barèmes!$E8*0.568,IF(Barèmes!$E8&lt;=20000,Barèmes!$E8*0.32+1244,Barèmes!$E8*0.382)),IF(Barèmes!$D8="7 CV ou plus", IF(Barèmes!$E8&lt;=5000,Barèmes!$E8*0.595,IF(Barèmes!$E8&lt;=20000,Barèmes!$E8*0.337+1288,Barèmes!$E8*0.401))))))))</f>
        <v>0</v>
      </c>
      <c r="B122" s="87" t="b">
        <f>IF(Barèmes!$C8="Frais de déplacement moto", IF(Barèmes!$D8="2 CV ou moins", IF(Barèmes!$E8&lt;=3000,Barèmes!$E8*0.338,IF(Barèmes!$E8&lt;=6000,Barèmes!$E8*0.084+760,Barèmes!$E8*0.211)), IF(OR((Barèmes!$D8="3 CV"),(Barèmes!$D8="4 CV"),(Barèmes!$D8="5 CV")),IF(Barèmes!$E8&lt;=3000,Barèmes!$E8*0.4,IF(Barèmes!$E8&lt;=6000,Barèmes!$E8*0.07+989,Barèmes!$E8*0.235)),IF(OR((Barèmes!$D8="6 CV"),(Barèmes!$D8="7 CV ou plus")),IF(Barèmes!$E8&lt;=3000,Barèmes!$E8*0.518,IF(Barèmes!$E8&lt;=6000,Barèmes!$E8*0.067+1351,Barèmes!$E8*0.292)),IF(Barèmes!$D8="7 CV ou plus",IF(Barèmes!$E8&lt;=3000,Barèmes!$E8*0.518,IF(Barèmes!$E8&lt;=6000,Barèmes!$E8*0.067+1351,Barèmes!$E8*0.292)))))))</f>
        <v>0</v>
      </c>
      <c r="C122" s="87" t="b">
        <f>IF(Barèmes!$C8="Frais de déplacement cyclomoteur", IF(Barèmes!$E8&lt;=2000,Barèmes!$E8*0.269,IF(Barèmes!$E8&lt;=5000,Barèmes!$E8*0.063+412,Barèmes!$E8*0.146)))</f>
        <v>0</v>
      </c>
      <c r="G122" s="87">
        <v>5</v>
      </c>
    </row>
    <row r="123" spans="1:7" hidden="1" x14ac:dyDescent="0.25">
      <c r="A123" s="87" t="b">
        <f>IF(Barèmes!$C9="Frais de déplacement voiture", IF(OR((Barèmes!$D9="2CV ou moins"),(Barèmes!$D9="3 CV")),IF(Barèmes!$E9&lt;=5000,Barèmes!$E9*0.41,IF(Barèmes!$E9&lt;=20000,Barèmes!$E9*0.245+824,Barèmes!$E9*0.286)),IF(Barèmes!$D9="4 CV",IF(Barèmes!$E9&lt;=5000,Barèmes!$E9*0.493,IF(Barèmes!$E9&lt;=20000,Barèmes!$E9*0.277+1082,Barèmes!$E9*0.332)),IF(Barèmes!$D9="5 CV",IF(Barèmes!$E9&lt;=5000,Barèmes!$E9*0.543,IF(Barèmes!$E9&lt;=20000,Barèmes!$E9*0.305+1188,Barèmes!$E9*0.364)),IF(Barèmes!$D9="6 CV",IF(Barèmes!$E9&lt;=5000,Barèmes!$E9*0.568,IF(Barèmes!$E9&lt;=20000,Barèmes!$E9*0.32+1244,Barèmes!$E9*0.382)),IF(Barèmes!$D9="7 CV ou plus", IF(Barèmes!$E9&lt;=5000,Barèmes!$E9*0.595,IF(Barèmes!$E9&lt;=20000,Barèmes!$E9*0.337+1288,Barèmes!$E9*0.401))))))))</f>
        <v>0</v>
      </c>
      <c r="B123" s="87" t="b">
        <f>IF(Barèmes!$C9="Frais de déplacement moto", IF(Barèmes!$D9="2 CV ou moins", IF(Barèmes!$E9&lt;=3000,Barèmes!$E9*0.338,IF(Barèmes!$E9&lt;=6000,Barèmes!$E9*0.084+760,Barèmes!$E9*0.211)), IF(OR((Barèmes!$D9="3 CV"),(Barèmes!$D9="4 CV"),(Barèmes!$D9="5 CV")),IF(Barèmes!$E9&lt;=3000,Barèmes!$E9*0.4,IF(Barèmes!$E9&lt;=6000,Barèmes!$E9*0.07+989,Barèmes!$E9*0.235)),IF(OR((Barèmes!$D9="6 CV"),(Barèmes!$D9="7 CV ou plus")),IF(Barèmes!$E9&lt;=3000,Barèmes!$E9*0.518,IF(Barèmes!$E9&lt;=6000,Barèmes!$E9*0.067+1351,Barèmes!$E9*0.292)),IF(Barèmes!$D9="7 CV ou plus",IF(Barèmes!$E9&lt;=3000,Barèmes!$E9*0.518,IF(Barèmes!$E9&lt;=6000,Barèmes!$E9*0.067+1351,Barèmes!$E9*0.292)))))))</f>
        <v>0</v>
      </c>
      <c r="C123" s="87" t="b">
        <f>IF(Barèmes!$C9="Frais de déplacement cyclomoteur", IF(Barèmes!$E9&lt;=2000,Barèmes!$E9*0.269,IF(Barèmes!$E9&lt;=5000,Barèmes!$E9*0.063+412,Barèmes!$E9*0.146)))</f>
        <v>0</v>
      </c>
      <c r="G123" s="87">
        <v>6</v>
      </c>
    </row>
    <row r="124" spans="1:7" hidden="1" x14ac:dyDescent="0.25">
      <c r="A124" s="87" t="b">
        <f>IF(Barèmes!$C10="Frais de déplacement voiture", IF(OR((Barèmes!$D10="2CV ou moins"),(Barèmes!$D10="3 CV")),IF(Barèmes!$E10&lt;=5000,Barèmes!$E10*0.41,IF(Barèmes!$E10&lt;=20000,Barèmes!$E10*0.245+824,Barèmes!$E10*0.286)),IF(Barèmes!$D10="4 CV",IF(Barèmes!$E10&lt;=5000,Barèmes!$E10*0.493,IF(Barèmes!$E10&lt;=20000,Barèmes!$E10*0.277+1082,Barèmes!$E10*0.332)),IF(Barèmes!$D10="5 CV",IF(Barèmes!$E10&lt;=5000,Barèmes!$E10*0.543,IF(Barèmes!$E10&lt;=20000,Barèmes!$E10*0.305+1188,Barèmes!$E10*0.364)),IF(Barèmes!$D10="6 CV",IF(Barèmes!$E10&lt;=5000,Barèmes!$E10*0.568,IF(Barèmes!$E10&lt;=20000,Barèmes!$E10*0.32+1244,Barèmes!$E10*0.382)),IF(Barèmes!$D10="7 CV ou plus", IF(Barèmes!$E10&lt;=5000,Barèmes!$E10*0.595,IF(Barèmes!$E10&lt;=20000,Barèmes!$E10*0.337+1288,Barèmes!$E10*0.401))))))))</f>
        <v>0</v>
      </c>
      <c r="B124" s="87" t="b">
        <f>IF(Barèmes!$C10="Frais de déplacement moto", IF(Barèmes!$D10="2 CV ou moins", IF(Barèmes!$E10&lt;=3000,Barèmes!$E10*0.338,IF(Barèmes!$E10&lt;=6000,Barèmes!$E10*0.084+760,Barèmes!$E10*0.211)), IF(OR((Barèmes!$D10="3 CV"),(Barèmes!$D10="4 CV"),(Barèmes!$D10="5 CV")),IF(Barèmes!$E10&lt;=3000,Barèmes!$E10*0.4,IF(Barèmes!$E10&lt;=6000,Barèmes!$E10*0.07+989,Barèmes!$E10*0.235)),IF(OR((Barèmes!$D10="6 CV"),(Barèmes!$D10="7 CV ou plus")),IF(Barèmes!$E10&lt;=3000,Barèmes!$E10*0.518,IF(Barèmes!$E10&lt;=6000,Barèmes!$E10*0.067+1351,Barèmes!$E10*0.292)),IF(Barèmes!$D10="7 CV ou plus",IF(Barèmes!$E10&lt;=3000,Barèmes!$E10*0.518,IF(Barèmes!$E10&lt;=6000,Barèmes!$E10*0.067+1351,Barèmes!$E10*0.292)))))))</f>
        <v>0</v>
      </c>
      <c r="C124" s="87" t="b">
        <f>IF(Barèmes!$C10="Frais de déplacement cyclomoteur", IF(Barèmes!$E10&lt;=2000,Barèmes!$E10*0.269,IF(Barèmes!$E10&lt;=5000,Barèmes!$E10*0.063+412,Barèmes!$E10*0.146)))</f>
        <v>0</v>
      </c>
      <c r="G124" s="87">
        <v>7</v>
      </c>
    </row>
    <row r="125" spans="1:7" hidden="1" x14ac:dyDescent="0.25">
      <c r="A125" s="87" t="b">
        <f>IF(Barèmes!$C11="Frais de déplacement voiture", IF(OR((Barèmes!$D11="2CV ou moins"),(Barèmes!$D11="3 CV")),IF(Barèmes!$E11&lt;=5000,Barèmes!$E11*0.41,IF(Barèmes!$E11&lt;=20000,Barèmes!$E11*0.245+824,Barèmes!$E11*0.286)),IF(Barèmes!$D11="4 CV",IF(Barèmes!$E11&lt;=5000,Barèmes!$E11*0.493,IF(Barèmes!$E11&lt;=20000,Barèmes!$E11*0.277+1082,Barèmes!$E11*0.332)),IF(Barèmes!$D11="5 CV",IF(Barèmes!$E11&lt;=5000,Barèmes!$E11*0.543,IF(Barèmes!$E11&lt;=20000,Barèmes!$E11*0.305+1188,Barèmes!$E11*0.364)),IF(Barèmes!$D11="6 CV",IF(Barèmes!$E11&lt;=5000,Barèmes!$E11*0.568,IF(Barèmes!$E11&lt;=20000,Barèmes!$E11*0.32+1244,Barèmes!$E11*0.382)),IF(Barèmes!$D11="7 CV ou plus", IF(Barèmes!$E11&lt;=5000,Barèmes!$E11*0.595,IF(Barèmes!$E11&lt;=20000,Barèmes!$E11*0.337+1288,Barèmes!$E11*0.401))))))))</f>
        <v>0</v>
      </c>
      <c r="B125" s="87" t="b">
        <f>IF(Barèmes!$C11="Frais de déplacement moto", IF(Barèmes!$D11="2 CV ou moins", IF(Barèmes!$E11&lt;=3000,Barèmes!$E11*0.338,IF(Barèmes!$E11&lt;=6000,Barèmes!$E11*0.084+760,Barèmes!$E11*0.211)), IF(OR((Barèmes!$D11="3 CV"),(Barèmes!$D11="4 CV"),(Barèmes!$D11="5 CV")),IF(Barèmes!$E11&lt;=3000,Barèmes!$E11*0.4,IF(Barèmes!$E11&lt;=6000,Barèmes!$E11*0.07+989,Barèmes!$E11*0.235)),IF(OR((Barèmes!$D11="6 CV"),(Barèmes!$D11="7 CV ou plus")),IF(Barèmes!$E11&lt;=3000,Barèmes!$E11*0.518,IF(Barèmes!$E11&lt;=6000,Barèmes!$E11*0.067+1351,Barèmes!$E11*0.292)),IF(Barèmes!$D11="7 CV ou plus",IF(Barèmes!$E11&lt;=3000,Barèmes!$E11*0.518,IF(Barèmes!$E11&lt;=6000,Barèmes!$E11*0.067+1351,Barèmes!$E11*0.292)))))))</f>
        <v>0</v>
      </c>
      <c r="C125" s="87" t="b">
        <f>IF(Barèmes!$C11="Frais de déplacement cyclomoteur", IF(Barèmes!$E11&lt;=2000,Barèmes!$E11*0.269,IF(Barèmes!$E11&lt;=5000,Barèmes!$E11*0.063+412,Barèmes!$E11*0.146)))</f>
        <v>0</v>
      </c>
      <c r="G125" s="87">
        <v>8</v>
      </c>
    </row>
    <row r="126" spans="1:7" hidden="1" x14ac:dyDescent="0.25">
      <c r="A126" s="87" t="b">
        <f>IF(Barèmes!$C12="Frais de déplacement voiture", IF(OR((Barèmes!$D12="2CV ou moins"),(Barèmes!$D12="3 CV")),IF(Barèmes!$E12&lt;=5000,Barèmes!$E12*0.41,IF(Barèmes!$E12&lt;=20000,Barèmes!$E12*0.245+824,Barèmes!$E12*0.286)),IF(Barèmes!$D12="4 CV",IF(Barèmes!$E12&lt;=5000,Barèmes!$E12*0.493,IF(Barèmes!$E12&lt;=20000,Barèmes!$E12*0.277+1082,Barèmes!$E12*0.332)),IF(Barèmes!$D12="5 CV",IF(Barèmes!$E12&lt;=5000,Barèmes!$E12*0.543,IF(Barèmes!$E12&lt;=20000,Barèmes!$E12*0.305+1188,Barèmes!$E12*0.364)),IF(Barèmes!$D12="6 CV",IF(Barèmes!$E12&lt;=5000,Barèmes!$E12*0.568,IF(Barèmes!$E12&lt;=20000,Barèmes!$E12*0.32+1244,Barèmes!$E12*0.382)),IF(Barèmes!$D12="7 CV ou plus", IF(Barèmes!$E12&lt;=5000,Barèmes!$E12*0.595,IF(Barèmes!$E12&lt;=20000,Barèmes!$E12*0.337+1288,Barèmes!$E12*0.401))))))))</f>
        <v>0</v>
      </c>
      <c r="B126" s="87" t="b">
        <f>IF(Barèmes!$C12="Frais de déplacement moto", IF(Barèmes!$D12="2 CV ou moins", IF(Barèmes!$E12&lt;=3000,Barèmes!$E12*0.338,IF(Barèmes!$E12&lt;=6000,Barèmes!$E12*0.084+760,Barèmes!$E12*0.211)), IF(OR((Barèmes!$D12="3 CV"),(Barèmes!$D12="4 CV"),(Barèmes!$D12="5 CV")),IF(Barèmes!$E12&lt;=3000,Barèmes!$E12*0.4,IF(Barèmes!$E12&lt;=6000,Barèmes!$E12*0.07+989,Barèmes!$E12*0.235)),IF(OR((Barèmes!$D12="6 CV"),(Barèmes!$D12="7 CV ou plus")),IF(Barèmes!$E12&lt;=3000,Barèmes!$E12*0.518,IF(Barèmes!$E12&lt;=6000,Barèmes!$E12*0.067+1351,Barèmes!$E12*0.292)),IF(Barèmes!$D12="7 CV ou plus",IF(Barèmes!$E12&lt;=3000,Barèmes!$E12*0.518,IF(Barèmes!$E12&lt;=6000,Barèmes!$E12*0.067+1351,Barèmes!$E12*0.292)))))))</f>
        <v>0</v>
      </c>
      <c r="C126" s="87" t="b">
        <f>IF(Barèmes!$C12="Frais de déplacement cyclomoteur", IF(Barèmes!$E12&lt;=2000,Barèmes!$E12*0.269,IF(Barèmes!$E12&lt;=5000,Barèmes!$E12*0.063+412,Barèmes!$E12*0.146)))</f>
        <v>0</v>
      </c>
      <c r="G126" s="87">
        <v>9</v>
      </c>
    </row>
    <row r="127" spans="1:7" hidden="1" x14ac:dyDescent="0.25">
      <c r="A127" s="87" t="b">
        <f>IF(Barèmes!$C13="Frais de déplacement voiture", IF(OR((Barèmes!$D13="2CV ou moins"),(Barèmes!$D13="3 CV")),IF(Barèmes!$E13&lt;=5000,Barèmes!$E13*0.41,IF(Barèmes!$E13&lt;=20000,Barèmes!$E13*0.245+824,Barèmes!$E13*0.286)),IF(Barèmes!$D13="4 CV",IF(Barèmes!$E13&lt;=5000,Barèmes!$E13*0.493,IF(Barèmes!$E13&lt;=20000,Barèmes!$E13*0.277+1082,Barèmes!$E13*0.332)),IF(Barèmes!$D13="5 CV",IF(Barèmes!$E13&lt;=5000,Barèmes!$E13*0.543,IF(Barèmes!$E13&lt;=20000,Barèmes!$E13*0.305+1188,Barèmes!$E13*0.364)),IF(Barèmes!$D13="6 CV",IF(Barèmes!$E13&lt;=5000,Barèmes!$E13*0.568,IF(Barèmes!$E13&lt;=20000,Barèmes!$E13*0.32+1244,Barèmes!$E13*0.382)),IF(Barèmes!$D13="7 CV ou plus", IF(Barèmes!$E13&lt;=5000,Barèmes!$E13*0.595,IF(Barèmes!$E13&lt;=20000,Barèmes!$E13*0.337+1288,Barèmes!$E13*0.401))))))))</f>
        <v>0</v>
      </c>
      <c r="B127" s="87" t="b">
        <f>IF(Barèmes!$C13="Frais de déplacement moto", IF(Barèmes!$D13="2 CV ou moins", IF(Barèmes!$E13&lt;=3000,Barèmes!$E13*0.338,IF(Barèmes!$E13&lt;=6000,Barèmes!$E13*0.084+760,Barèmes!$E13*0.211)), IF(OR((Barèmes!$D13="3 CV"),(Barèmes!$D13="4 CV"),(Barèmes!$D13="5 CV")),IF(Barèmes!$E13&lt;=3000,Barèmes!$E13*0.4,IF(Barèmes!$E13&lt;=6000,Barèmes!$E13*0.07+989,Barèmes!$E13*0.235)),IF(OR((Barèmes!$D13="6 CV"),(Barèmes!$D13="7 CV ou plus")),IF(Barèmes!$E13&lt;=3000,Barèmes!$E13*0.518,IF(Barèmes!$E13&lt;=6000,Barèmes!$E13*0.067+1351,Barèmes!$E13*0.292)),IF(Barèmes!$D13="7 CV ou plus",IF(Barèmes!$E13&lt;=3000,Barèmes!$E13*0.518,IF(Barèmes!$E13&lt;=6000,Barèmes!$E13*0.067+1351,Barèmes!$E13*0.292)))))))</f>
        <v>0</v>
      </c>
      <c r="C127" s="87" t="b">
        <f>IF(Barèmes!$C13="Frais de déplacement cyclomoteur", IF(Barèmes!$E13&lt;=2000,Barèmes!$E13*0.269,IF(Barèmes!$E13&lt;=5000,Barèmes!$E13*0.063+412,Barèmes!$E13*0.146)))</f>
        <v>0</v>
      </c>
      <c r="G127" s="87">
        <v>10</v>
      </c>
    </row>
    <row r="128" spans="1:7" hidden="1" x14ac:dyDescent="0.25">
      <c r="A128" s="87" t="b">
        <f>IF(Barèmes!$C14="Frais de déplacement voiture", IF(OR((Barèmes!$D14="2CV ou moins"),(Barèmes!$D14="3 CV")),IF(Barèmes!$E14&lt;=5000,Barèmes!$E14*0.41,IF(Barèmes!$E14&lt;=20000,Barèmes!$E14*0.245+824,Barèmes!$E14*0.286)),IF(Barèmes!$D14="4 CV",IF(Barèmes!$E14&lt;=5000,Barèmes!$E14*0.493,IF(Barèmes!$E14&lt;=20000,Barèmes!$E14*0.277+1082,Barèmes!$E14*0.332)),IF(Barèmes!$D14="5 CV",IF(Barèmes!$E14&lt;=5000,Barèmes!$E14*0.543,IF(Barèmes!$E14&lt;=20000,Barèmes!$E14*0.305+1188,Barèmes!$E14*0.364)),IF(Barèmes!$D14="6 CV",IF(Barèmes!$E14&lt;=5000,Barèmes!$E14*0.568,IF(Barèmes!$E14&lt;=20000,Barèmes!$E14*0.32+1244,Barèmes!$E14*0.382)),IF(Barèmes!$D14="7 CV ou plus", IF(Barèmes!$E14&lt;=5000,Barèmes!$E14*0.595,IF(Barèmes!$E14&lt;=20000,Barèmes!$E14*0.337+1288,Barèmes!$E14*0.401))))))))</f>
        <v>0</v>
      </c>
      <c r="B128" s="87" t="b">
        <f>IF(Barèmes!$C14="Frais de déplacement moto", IF(Barèmes!$D14="2 CV ou moins", IF(Barèmes!$E14&lt;=3000,Barèmes!$E14*0.338,IF(Barèmes!$E14&lt;=6000,Barèmes!$E14*0.084+760,Barèmes!$E14*0.211)), IF(OR((Barèmes!$D14="3 CV"),(Barèmes!$D14="4 CV"),(Barèmes!$D14="5 CV")),IF(Barèmes!$E14&lt;=3000,Barèmes!$E14*0.4,IF(Barèmes!$E14&lt;=6000,Barèmes!$E14*0.07+989,Barèmes!$E14*0.235)),IF(OR((Barèmes!$D14="6 CV"),(Barèmes!$D14="7 CV ou plus")),IF(Barèmes!$E14&lt;=3000,Barèmes!$E14*0.518,IF(Barèmes!$E14&lt;=6000,Barèmes!$E14*0.067+1351,Barèmes!$E14*0.292)),IF(Barèmes!$D14="7 CV ou plus",IF(Barèmes!$E14&lt;=3000,Barèmes!$E14*0.518,IF(Barèmes!$E14&lt;=6000,Barèmes!$E14*0.067+1351,Barèmes!$E14*0.292)))))))</f>
        <v>0</v>
      </c>
      <c r="C128" s="87" t="b">
        <f>IF(Barèmes!$C14="Frais de déplacement cyclomoteur", IF(Barèmes!$E14&lt;=2000,Barèmes!$E14*0.269,IF(Barèmes!$E14&lt;=5000,Barèmes!$E14*0.063+412,Barèmes!$E14*0.146)))</f>
        <v>0</v>
      </c>
      <c r="G128" s="87">
        <v>11</v>
      </c>
    </row>
    <row r="129" spans="1:7" hidden="1" x14ac:dyDescent="0.25">
      <c r="A129" s="87" t="b">
        <f>IF(Barèmes!$C15="Frais de déplacement voiture", IF(OR((Barèmes!$D15="2CV ou moins"),(Barèmes!$D15="3 CV")),IF(Barèmes!$E15&lt;=5000,Barèmes!$E15*0.41,IF(Barèmes!$E15&lt;=20000,Barèmes!$E15*0.245+824,Barèmes!$E15*0.286)),IF(Barèmes!$D15="4 CV",IF(Barèmes!$E15&lt;=5000,Barèmes!$E15*0.493,IF(Barèmes!$E15&lt;=20000,Barèmes!$E15*0.277+1082,Barèmes!$E15*0.332)),IF(Barèmes!$D15="5 CV",IF(Barèmes!$E15&lt;=5000,Barèmes!$E15*0.543,IF(Barèmes!$E15&lt;=20000,Barèmes!$E15*0.305+1188,Barèmes!$E15*0.364)),IF(Barèmes!$D15="6 CV",IF(Barèmes!$E15&lt;=5000,Barèmes!$E15*0.568,IF(Barèmes!$E15&lt;=20000,Barèmes!$E15*0.32+1244,Barèmes!$E15*0.382)),IF(Barèmes!$D15="7 CV ou plus", IF(Barèmes!$E15&lt;=5000,Barèmes!$E15*0.595,IF(Barèmes!$E15&lt;=20000,Barèmes!$E15*0.337+1288,Barèmes!$E15*0.401))))))))</f>
        <v>0</v>
      </c>
      <c r="B129" s="87" t="b">
        <f>IF(Barèmes!$C15="Frais de déplacement moto", IF(Barèmes!$D15="2 CV ou moins", IF(Barèmes!$E15&lt;=3000,Barèmes!$E15*0.338,IF(Barèmes!$E15&lt;=6000,Barèmes!$E15*0.084+760,Barèmes!$E15*0.211)), IF(OR((Barèmes!$D15="3 CV"),(Barèmes!$D15="4 CV"),(Barèmes!$D15="5 CV")),IF(Barèmes!$E15&lt;=3000,Barèmes!$E15*0.4,IF(Barèmes!$E15&lt;=6000,Barèmes!$E15*0.07+989,Barèmes!$E15*0.235)),IF(OR((Barèmes!$D15="6 CV"),(Barèmes!$D15="7 CV ou plus")),IF(Barèmes!$E15&lt;=3000,Barèmes!$E15*0.518,IF(Barèmes!$E15&lt;=6000,Barèmes!$E15*0.067+1351,Barèmes!$E15*0.292)),IF(Barèmes!$D15="7 CV ou plus",IF(Barèmes!$E15&lt;=3000,Barèmes!$E15*0.518,IF(Barèmes!$E15&lt;=6000,Barèmes!$E15*0.067+1351,Barèmes!$E15*0.292)))))))</f>
        <v>0</v>
      </c>
      <c r="C129" s="87" t="b">
        <f>IF(Barèmes!$C15="Frais de déplacement cyclomoteur", IF(Barèmes!$E15&lt;=2000,Barèmes!$E15*0.269,IF(Barèmes!$E15&lt;=5000,Barèmes!$E15*0.063+412,Barèmes!$E15*0.146)))</f>
        <v>0</v>
      </c>
      <c r="G129" s="87">
        <v>12</v>
      </c>
    </row>
    <row r="130" spans="1:7" hidden="1" x14ac:dyDescent="0.25">
      <c r="A130" s="87" t="b">
        <f>IF(Barèmes!$C16="Frais de déplacement voiture", IF(OR((Barèmes!$D16="2CV ou moins"),(Barèmes!$D16="3 CV")),IF(Barèmes!$E16&lt;=5000,Barèmes!$E16*0.41,IF(Barèmes!$E16&lt;=20000,Barèmes!$E16*0.245+824,Barèmes!$E16*0.286)),IF(Barèmes!$D16="4 CV",IF(Barèmes!$E16&lt;=5000,Barèmes!$E16*0.493,IF(Barèmes!$E16&lt;=20000,Barèmes!$E16*0.277+1082,Barèmes!$E16*0.332)),IF(Barèmes!$D16="5 CV",IF(Barèmes!$E16&lt;=5000,Barèmes!$E16*0.543,IF(Barèmes!$E16&lt;=20000,Barèmes!$E16*0.305+1188,Barèmes!$E16*0.364)),IF(Barèmes!$D16="6 CV",IF(Barèmes!$E16&lt;=5000,Barèmes!$E16*0.568,IF(Barèmes!$E16&lt;=20000,Barèmes!$E16*0.32+1244,Barèmes!$E16*0.382)),IF(Barèmes!$D16="7 CV ou plus", IF(Barèmes!$E16&lt;=5000,Barèmes!$E16*0.595,IF(Barèmes!$E16&lt;=20000,Barèmes!$E16*0.337+1288,Barèmes!$E16*0.401))))))))</f>
        <v>0</v>
      </c>
      <c r="B130" s="87" t="b">
        <f>IF(Barèmes!$C16="Frais de déplacement moto", IF(Barèmes!$D16="2 CV ou moins", IF(Barèmes!$E16&lt;=3000,Barèmes!$E16*0.338,IF(Barèmes!$E16&lt;=6000,Barèmes!$E16*0.084+760,Barèmes!$E16*0.211)), IF(OR((Barèmes!$D16="3 CV"),(Barèmes!$D16="4 CV"),(Barèmes!$D16="5 CV")),IF(Barèmes!$E16&lt;=3000,Barèmes!$E16*0.4,IF(Barèmes!$E16&lt;=6000,Barèmes!$E16*0.07+989,Barèmes!$E16*0.235)),IF(OR((Barèmes!$D16="6 CV"),(Barèmes!$D16="7 CV ou plus")),IF(Barèmes!$E16&lt;=3000,Barèmes!$E16*0.518,IF(Barèmes!$E16&lt;=6000,Barèmes!$E16*0.067+1351,Barèmes!$E16*0.292)),IF(Barèmes!$D16="7 CV ou plus",IF(Barèmes!$E16&lt;=3000,Barèmes!$E16*0.518,IF(Barèmes!$E16&lt;=6000,Barèmes!$E16*0.067+1351,Barèmes!$E16*0.292)))))))</f>
        <v>0</v>
      </c>
      <c r="C130" s="87" t="b">
        <f>IF(Barèmes!$C16="Frais de déplacement cyclomoteur", IF(Barèmes!$E16&lt;=2000,Barèmes!$E16*0.269,IF(Barèmes!$E16&lt;=5000,Barèmes!$E16*0.063+412,Barèmes!$E16*0.146)))</f>
        <v>0</v>
      </c>
      <c r="G130" s="87">
        <v>13</v>
      </c>
    </row>
    <row r="131" spans="1:7" hidden="1" x14ac:dyDescent="0.25">
      <c r="A131" s="87" t="b">
        <f>IF(Barèmes!$C17="Frais de déplacement voiture", IF(OR((Barèmes!$D17="2CV ou moins"),(Barèmes!$D17="3 CV")),IF(Barèmes!$E17&lt;=5000,Barèmes!$E17*0.41,IF(Barèmes!$E17&lt;=20000,Barèmes!$E17*0.245+824,Barèmes!$E17*0.286)),IF(Barèmes!$D17="4 CV",IF(Barèmes!$E17&lt;=5000,Barèmes!$E17*0.493,IF(Barèmes!$E17&lt;=20000,Barèmes!$E17*0.277+1082,Barèmes!$E17*0.332)),IF(Barèmes!$D17="5 CV",IF(Barèmes!$E17&lt;=5000,Barèmes!$E17*0.543,IF(Barèmes!$E17&lt;=20000,Barèmes!$E17*0.305+1188,Barèmes!$E17*0.364)),IF(Barèmes!$D17="6 CV",IF(Barèmes!$E17&lt;=5000,Barèmes!$E17*0.568,IF(Barèmes!$E17&lt;=20000,Barèmes!$E17*0.32+1244,Barèmes!$E17*0.382)),IF(Barèmes!$D17="7 CV ou plus", IF(Barèmes!$E17&lt;=5000,Barèmes!$E17*0.595,IF(Barèmes!$E17&lt;=20000,Barèmes!$E17*0.337+1288,Barèmes!$E17*0.401))))))))</f>
        <v>0</v>
      </c>
      <c r="B131" s="87" t="b">
        <f>IF(Barèmes!$C17="Frais de déplacement moto", IF(Barèmes!$D17="2 CV ou moins", IF(Barèmes!$E17&lt;=3000,Barèmes!$E17*0.338,IF(Barèmes!$E17&lt;=6000,Barèmes!$E17*0.084+760,Barèmes!$E17*0.211)), IF(OR((Barèmes!$D17="3 CV"),(Barèmes!$D17="4 CV"),(Barèmes!$D17="5 CV")),IF(Barèmes!$E17&lt;=3000,Barèmes!$E17*0.4,IF(Barèmes!$E17&lt;=6000,Barèmes!$E17*0.07+989,Barèmes!$E17*0.235)),IF(OR((Barèmes!$D17="6 CV"),(Barèmes!$D17="7 CV ou plus")),IF(Barèmes!$E17&lt;=3000,Barèmes!$E17*0.518,IF(Barèmes!$E17&lt;=6000,Barèmes!$E17*0.067+1351,Barèmes!$E17*0.292)),IF(Barèmes!$D17="7 CV ou plus",IF(Barèmes!$E17&lt;=3000,Barèmes!$E17*0.518,IF(Barèmes!$E17&lt;=6000,Barèmes!$E17*0.067+1351,Barèmes!$E17*0.292)))))))</f>
        <v>0</v>
      </c>
      <c r="C131" s="87" t="b">
        <f>IF(Barèmes!$C17="Frais de déplacement cyclomoteur", IF(Barèmes!$E17&lt;=2000,Barèmes!$E17*0.269,IF(Barèmes!$E17&lt;=5000,Barèmes!$E17*0.063+412,Barèmes!$E17*0.146)))</f>
        <v>0</v>
      </c>
      <c r="G131" s="87">
        <v>14</v>
      </c>
    </row>
    <row r="132" spans="1:7" hidden="1" x14ac:dyDescent="0.25">
      <c r="A132" s="87" t="b">
        <f>IF(Barèmes!$C18="Frais de déplacement voiture", IF(OR((Barèmes!$D18="2CV ou moins"),(Barèmes!$D18="3 CV")),IF(Barèmes!$E18&lt;=5000,Barèmes!$E18*0.41,IF(Barèmes!$E18&lt;=20000,Barèmes!$E18*0.245+824,Barèmes!$E18*0.286)),IF(Barèmes!$D18="4 CV",IF(Barèmes!$E18&lt;=5000,Barèmes!$E18*0.493,IF(Barèmes!$E18&lt;=20000,Barèmes!$E18*0.277+1082,Barèmes!$E18*0.332)),IF(Barèmes!$D18="5 CV",IF(Barèmes!$E18&lt;=5000,Barèmes!$E18*0.543,IF(Barèmes!$E18&lt;=20000,Barèmes!$E18*0.305+1188,Barèmes!$E18*0.364)),IF(Barèmes!$D18="6 CV",IF(Barèmes!$E18&lt;=5000,Barèmes!$E18*0.568,IF(Barèmes!$E18&lt;=20000,Barèmes!$E18*0.32+1244,Barèmes!$E18*0.382)),IF(Barèmes!$D18="7 CV ou plus", IF(Barèmes!$E18&lt;=5000,Barèmes!$E18*0.595,IF(Barèmes!$E18&lt;=20000,Barèmes!$E18*0.337+1288,Barèmes!$E18*0.401))))))))</f>
        <v>0</v>
      </c>
      <c r="B132" s="87" t="b">
        <f>IF(Barèmes!$C18="Frais de déplacement moto", IF(Barèmes!$D18="2 CV ou moins", IF(Barèmes!$E18&lt;=3000,Barèmes!$E18*0.338,IF(Barèmes!$E18&lt;=6000,Barèmes!$E18*0.084+760,Barèmes!$E18*0.211)), IF(OR((Barèmes!$D18="3 CV"),(Barèmes!$D18="4 CV"),(Barèmes!$D18="5 CV")),IF(Barèmes!$E18&lt;=3000,Barèmes!$E18*0.4,IF(Barèmes!$E18&lt;=6000,Barèmes!$E18*0.07+989,Barèmes!$E18*0.235)),IF(OR((Barèmes!$D18="6 CV"),(Barèmes!$D18="7 CV ou plus")),IF(Barèmes!$E18&lt;=3000,Barèmes!$E18*0.518,IF(Barèmes!$E18&lt;=6000,Barèmes!$E18*0.067+1351,Barèmes!$E18*0.292)),IF(Barèmes!$D18="7 CV ou plus",IF(Barèmes!$E18&lt;=3000,Barèmes!$E18*0.518,IF(Barèmes!$E18&lt;=6000,Barèmes!$E18*0.067+1351,Barèmes!$E18*0.292)))))))</f>
        <v>0</v>
      </c>
      <c r="C132" s="87" t="b">
        <f>IF(Barèmes!$C18="Frais de déplacement cyclomoteur", IF(Barèmes!$E18&lt;=2000,Barèmes!$E18*0.269,IF(Barèmes!$E18&lt;=5000,Barèmes!$E18*0.063+412,Barèmes!$E18*0.146)))</f>
        <v>0</v>
      </c>
      <c r="G132" s="87">
        <v>15</v>
      </c>
    </row>
    <row r="133" spans="1:7" hidden="1" x14ac:dyDescent="0.25">
      <c r="A133" s="87" t="b">
        <f>IF(Barèmes!$C19="Frais de déplacement voiture", IF(OR((Barèmes!$D19="2CV ou moins"),(Barèmes!$D19="3 CV")),IF(Barèmes!$E19&lt;=5000,Barèmes!$E19*0.41,IF(Barèmes!$E19&lt;=20000,Barèmes!$E19*0.245+824,Barèmes!$E19*0.286)),IF(Barèmes!$D19="4 CV",IF(Barèmes!$E19&lt;=5000,Barèmes!$E19*0.493,IF(Barèmes!$E19&lt;=20000,Barèmes!$E19*0.277+1082,Barèmes!$E19*0.332)),IF(Barèmes!$D19="5 CV",IF(Barèmes!$E19&lt;=5000,Barèmes!$E19*0.543,IF(Barèmes!$E19&lt;=20000,Barèmes!$E19*0.305+1188,Barèmes!$E19*0.364)),IF(Barèmes!$D19="6 CV",IF(Barèmes!$E19&lt;=5000,Barèmes!$E19*0.568,IF(Barèmes!$E19&lt;=20000,Barèmes!$E19*0.32+1244,Barèmes!$E19*0.382)),IF(Barèmes!$D19="7 CV ou plus", IF(Barèmes!$E19&lt;=5000,Barèmes!$E19*0.595,IF(Barèmes!$E19&lt;=20000,Barèmes!$E19*0.337+1288,Barèmes!$E19*0.401))))))))</f>
        <v>0</v>
      </c>
      <c r="B133" s="87" t="b">
        <f>IF(Barèmes!$C19="Frais de déplacement moto", IF(Barèmes!$D19="2 CV ou moins", IF(Barèmes!$E19&lt;=3000,Barèmes!$E19*0.338,IF(Barèmes!$E19&lt;=6000,Barèmes!$E19*0.084+760,Barèmes!$E19*0.211)), IF(OR((Barèmes!$D19="3 CV"),(Barèmes!$D19="4 CV"),(Barèmes!$D19="5 CV")),IF(Barèmes!$E19&lt;=3000,Barèmes!$E19*0.4,IF(Barèmes!$E19&lt;=6000,Barèmes!$E19*0.07+989,Barèmes!$E19*0.235)),IF(OR((Barèmes!$D19="6 CV"),(Barèmes!$D19="7 CV ou plus")),IF(Barèmes!$E19&lt;=3000,Barèmes!$E19*0.518,IF(Barèmes!$E19&lt;=6000,Barèmes!$E19*0.067+1351,Barèmes!$E19*0.292)),IF(Barèmes!$D19="7 CV ou plus",IF(Barèmes!$E19&lt;=3000,Barèmes!$E19*0.518,IF(Barèmes!$E19&lt;=6000,Barèmes!$E19*0.067+1351,Barèmes!$E19*0.292)))))))</f>
        <v>0</v>
      </c>
      <c r="C133" s="87" t="b">
        <f>IF(Barèmes!$C19="Frais de déplacement cyclomoteur", IF(Barèmes!$E19&lt;=2000,Barèmes!$E19*0.269,IF(Barèmes!$E19&lt;=5000,Barèmes!$E19*0.063+412,Barèmes!$E19*0.146)))</f>
        <v>0</v>
      </c>
      <c r="G133" s="87">
        <v>16</v>
      </c>
    </row>
    <row r="134" spans="1:7" hidden="1" x14ac:dyDescent="0.25">
      <c r="A134" s="87" t="b">
        <f>IF(Barèmes!$C20="Frais de déplacement voiture", IF(OR((Barèmes!$D20="2CV ou moins"),(Barèmes!$D20="3 CV")),IF(Barèmes!$E20&lt;=5000,Barèmes!$E20*0.41,IF(Barèmes!$E20&lt;=20000,Barèmes!$E20*0.245+824,Barèmes!$E20*0.286)),IF(Barèmes!$D20="4 CV",IF(Barèmes!$E20&lt;=5000,Barèmes!$E20*0.493,IF(Barèmes!$E20&lt;=20000,Barèmes!$E20*0.277+1082,Barèmes!$E20*0.332)),IF(Barèmes!$D20="5 CV",IF(Barèmes!$E20&lt;=5000,Barèmes!$E20*0.543,IF(Barèmes!$E20&lt;=20000,Barèmes!$E20*0.305+1188,Barèmes!$E20*0.364)),IF(Barèmes!$D20="6 CV",IF(Barèmes!$E20&lt;=5000,Barèmes!$E20*0.568,IF(Barèmes!$E20&lt;=20000,Barèmes!$E20*0.32+1244,Barèmes!$E20*0.382)),IF(Barèmes!$D20="7 CV ou plus", IF(Barèmes!$E20&lt;=5000,Barèmes!$E20*0.595,IF(Barèmes!$E20&lt;=20000,Barèmes!$E20*0.337+1288,Barèmes!$E20*0.401))))))))</f>
        <v>0</v>
      </c>
      <c r="B134" s="87" t="b">
        <f>IF(Barèmes!$C20="Frais de déplacement moto", IF(Barèmes!$D20="2 CV ou moins", IF(Barèmes!$E20&lt;=3000,Barèmes!$E20*0.338,IF(Barèmes!$E20&lt;=6000,Barèmes!$E20*0.084+760,Barèmes!$E20*0.211)), IF(OR((Barèmes!$D20="3 CV"),(Barèmes!$D20="4 CV"),(Barèmes!$D20="5 CV")),IF(Barèmes!$E20&lt;=3000,Barèmes!$E20*0.4,IF(Barèmes!$E20&lt;=6000,Barèmes!$E20*0.07+989,Barèmes!$E20*0.235)),IF(OR((Barèmes!$D20="6 CV"),(Barèmes!$D20="7 CV ou plus")),IF(Barèmes!$E20&lt;=3000,Barèmes!$E20*0.518,IF(Barèmes!$E20&lt;=6000,Barèmes!$E20*0.067+1351,Barèmes!$E20*0.292)),IF(Barèmes!$D20="7 CV ou plus",IF(Barèmes!$E20&lt;=3000,Barèmes!$E20*0.518,IF(Barèmes!$E20&lt;=6000,Barèmes!$E20*0.067+1351,Barèmes!$E20*0.292)))))))</f>
        <v>0</v>
      </c>
      <c r="C134" s="87" t="b">
        <f>IF(Barèmes!$C20="Frais de déplacement cyclomoteur", IF(Barèmes!$E20&lt;=2000,Barèmes!$E20*0.269,IF(Barèmes!$E20&lt;=5000,Barèmes!$E20*0.063+412,Barèmes!$E20*0.146)))</f>
        <v>0</v>
      </c>
      <c r="G134" s="87">
        <v>17</v>
      </c>
    </row>
    <row r="135" spans="1:7" hidden="1" x14ac:dyDescent="0.25">
      <c r="A135" s="87" t="b">
        <f>IF(Barèmes!$C21="Frais de déplacement voiture", IF(OR((Barèmes!$D21="2CV ou moins"),(Barèmes!$D21="3 CV")),IF(Barèmes!$E21&lt;=5000,Barèmes!$E21*0.41,IF(Barèmes!$E21&lt;=20000,Barèmes!$E21*0.245+824,Barèmes!$E21*0.286)),IF(Barèmes!$D21="4 CV",IF(Barèmes!$E21&lt;=5000,Barèmes!$E21*0.493,IF(Barèmes!$E21&lt;=20000,Barèmes!$E21*0.277+1082,Barèmes!$E21*0.332)),IF(Barèmes!$D21="5 CV",IF(Barèmes!$E21&lt;=5000,Barèmes!$E21*0.543,IF(Barèmes!$E21&lt;=20000,Barèmes!$E21*0.305+1188,Barèmes!$E21*0.364)),IF(Barèmes!$D21="6 CV",IF(Barèmes!$E21&lt;=5000,Barèmes!$E21*0.568,IF(Barèmes!$E21&lt;=20000,Barèmes!$E21*0.32+1244,Barèmes!$E21*0.382)),IF(Barèmes!$D21="7 CV ou plus", IF(Barèmes!$E21&lt;=5000,Barèmes!$E21*0.595,IF(Barèmes!$E21&lt;=20000,Barèmes!$E21*0.337+1288,Barèmes!$E21*0.401))))))))</f>
        <v>0</v>
      </c>
      <c r="B135" s="87" t="b">
        <f>IF(Barèmes!$C21="Frais de déplacement moto", IF(Barèmes!$D21="2 CV ou moins", IF(Barèmes!$E21&lt;=3000,Barèmes!$E21*0.338,IF(Barèmes!$E21&lt;=6000,Barèmes!$E21*0.084+760,Barèmes!$E21*0.211)), IF(OR((Barèmes!$D21="3 CV"),(Barèmes!$D21="4 CV"),(Barèmes!$D21="5 CV")),IF(Barèmes!$E21&lt;=3000,Barèmes!$E21*0.4,IF(Barèmes!$E21&lt;=6000,Barèmes!$E21*0.07+989,Barèmes!$E21*0.235)),IF(OR((Barèmes!$D21="6 CV"),(Barèmes!$D21="7 CV ou plus")),IF(Barèmes!$E21&lt;=3000,Barèmes!$E21*0.518,IF(Barèmes!$E21&lt;=6000,Barèmes!$E21*0.067+1351,Barèmes!$E21*0.292)),IF(Barèmes!$D21="7 CV ou plus",IF(Barèmes!$E21&lt;=3000,Barèmes!$E21*0.518,IF(Barèmes!$E21&lt;=6000,Barèmes!$E21*0.067+1351,Barèmes!$E21*0.292)))))))</f>
        <v>0</v>
      </c>
      <c r="C135" s="87" t="b">
        <f>IF(Barèmes!$C21="Frais de déplacement cyclomoteur", IF(Barèmes!$E21&lt;=2000,Barèmes!$E21*0.269,IF(Barèmes!$E21&lt;=5000,Barèmes!$E21*0.063+412,Barèmes!$E21*0.146)))</f>
        <v>0</v>
      </c>
      <c r="G135" s="87">
        <v>18</v>
      </c>
    </row>
    <row r="136" spans="1:7" hidden="1" x14ac:dyDescent="0.25">
      <c r="A136" s="87" t="b">
        <f>IF(Barèmes!$C22="Frais de déplacement voiture", IF(OR((Barèmes!$D22="2CV ou moins"),(Barèmes!$D22="3 CV")),IF(Barèmes!$E22&lt;=5000,Barèmes!$E22*0.41,IF(Barèmes!$E22&lt;=20000,Barèmes!$E22*0.245+824,Barèmes!$E22*0.286)),IF(Barèmes!$D22="4 CV",IF(Barèmes!$E22&lt;=5000,Barèmes!$E22*0.493,IF(Barèmes!$E22&lt;=20000,Barèmes!$E22*0.277+1082,Barèmes!$E22*0.332)),IF(Barèmes!$D22="5 CV",IF(Barèmes!$E22&lt;=5000,Barèmes!$E22*0.543,IF(Barèmes!$E22&lt;=20000,Barèmes!$E22*0.305+1188,Barèmes!$E22*0.364)),IF(Barèmes!$D22="6 CV",IF(Barèmes!$E22&lt;=5000,Barèmes!$E22*0.568,IF(Barèmes!$E22&lt;=20000,Barèmes!$E22*0.32+1244,Barèmes!$E22*0.382)),IF(Barèmes!$D22="7 CV ou plus", IF(Barèmes!$E22&lt;=5000,Barèmes!$E22*0.595,IF(Barèmes!$E22&lt;=20000,Barèmes!$E22*0.337+1288,Barèmes!$E22*0.401))))))))</f>
        <v>0</v>
      </c>
      <c r="B136" s="87" t="b">
        <f>IF(Barèmes!$C22="Frais de déplacement moto", IF(Barèmes!$D22="2 CV ou moins", IF(Barèmes!$E22&lt;=3000,Barèmes!$E22*0.338,IF(Barèmes!$E22&lt;=6000,Barèmes!$E22*0.084+760,Barèmes!$E22*0.211)), IF(OR((Barèmes!$D22="3 CV"),(Barèmes!$D22="4 CV"),(Barèmes!$D22="5 CV")),IF(Barèmes!$E22&lt;=3000,Barèmes!$E22*0.4,IF(Barèmes!$E22&lt;=6000,Barèmes!$E22*0.07+989,Barèmes!$E22*0.235)),IF(OR((Barèmes!$D22="6 CV"),(Barèmes!$D22="7 CV ou plus")),IF(Barèmes!$E22&lt;=3000,Barèmes!$E22*0.518,IF(Barèmes!$E22&lt;=6000,Barèmes!$E22*0.067+1351,Barèmes!$E22*0.292)),IF(Barèmes!$D22="7 CV ou plus",IF(Barèmes!$E22&lt;=3000,Barèmes!$E22*0.518,IF(Barèmes!$E22&lt;=6000,Barèmes!$E22*0.067+1351,Barèmes!$E22*0.292)))))))</f>
        <v>0</v>
      </c>
      <c r="C136" s="87" t="b">
        <f>IF(Barèmes!$C22="Frais de déplacement cyclomoteur", IF(Barèmes!$E22&lt;=2000,Barèmes!$E22*0.269,IF(Barèmes!$E22&lt;=5000,Barèmes!$E22*0.063+412,Barèmes!$E22*0.146)))</f>
        <v>0</v>
      </c>
      <c r="G136" s="87">
        <v>19</v>
      </c>
    </row>
    <row r="137" spans="1:7" hidden="1" x14ac:dyDescent="0.25">
      <c r="A137" s="87" t="b">
        <f>IF(Barèmes!$C23="Frais de déplacement voiture", IF(OR((Barèmes!$D23="2CV ou moins"),(Barèmes!$D23="3 CV")),IF(Barèmes!$E23&lt;=5000,Barèmes!$E23*0.41,IF(Barèmes!$E23&lt;=20000,Barèmes!$E23*0.245+824,Barèmes!$E23*0.286)),IF(Barèmes!$D23="4 CV",IF(Barèmes!$E23&lt;=5000,Barèmes!$E23*0.493,IF(Barèmes!$E23&lt;=20000,Barèmes!$E23*0.277+1082,Barèmes!$E23*0.332)),IF(Barèmes!$D23="5 CV",IF(Barèmes!$E23&lt;=5000,Barèmes!$E23*0.543,IF(Barèmes!$E23&lt;=20000,Barèmes!$E23*0.305+1188,Barèmes!$E23*0.364)),IF(Barèmes!$D23="6 CV",IF(Barèmes!$E23&lt;=5000,Barèmes!$E23*0.568,IF(Barèmes!$E23&lt;=20000,Barèmes!$E23*0.32+1244,Barèmes!$E23*0.382)),IF(Barèmes!$D23="7 CV ou plus", IF(Barèmes!$E23&lt;=5000,Barèmes!$E23*0.595,IF(Barèmes!$E23&lt;=20000,Barèmes!$E23*0.337+1288,Barèmes!$E23*0.401))))))))</f>
        <v>0</v>
      </c>
      <c r="B137" s="87" t="b">
        <f>IF(Barèmes!$C23="Frais de déplacement moto", IF(Barèmes!$D23="2 CV ou moins", IF(Barèmes!$E23&lt;=3000,Barèmes!$E23*0.338,IF(Barèmes!$E23&lt;=6000,Barèmes!$E23*0.084+760,Barèmes!$E23*0.211)), IF(OR((Barèmes!$D23="3 CV"),(Barèmes!$D23="4 CV"),(Barèmes!$D23="5 CV")),IF(Barèmes!$E23&lt;=3000,Barèmes!$E23*0.4,IF(Barèmes!$E23&lt;=6000,Barèmes!$E23*0.07+989,Barèmes!$E23*0.235)),IF(OR((Barèmes!$D23="6 CV"),(Barèmes!$D23="7 CV ou plus")),IF(Barèmes!$E23&lt;=3000,Barèmes!$E23*0.518,IF(Barèmes!$E23&lt;=6000,Barèmes!$E23*0.067+1351,Barèmes!$E23*0.292)),IF(Barèmes!$D23="7 CV ou plus",IF(Barèmes!$E23&lt;=3000,Barèmes!$E23*0.518,IF(Barèmes!$E23&lt;=6000,Barèmes!$E23*0.067+1351,Barèmes!$E23*0.292)))))))</f>
        <v>0</v>
      </c>
      <c r="C137" s="87" t="b">
        <f>IF(Barèmes!$C23="Frais de déplacement cyclomoteur", IF(Barèmes!$E23&lt;=2000,Barèmes!$E23*0.269,IF(Barèmes!$E23&lt;=5000,Barèmes!$E23*0.063+412,Barèmes!$E23*0.146)))</f>
        <v>0</v>
      </c>
      <c r="G137" s="87">
        <v>20</v>
      </c>
    </row>
    <row r="138" spans="1:7" hidden="1" x14ac:dyDescent="0.25">
      <c r="A138" s="87" t="b">
        <f>IF(Barèmes!$C24="Frais de déplacement voiture", IF(OR((Barèmes!$D24="2CV ou moins"),(Barèmes!$D24="3 CV")),IF(Barèmes!$E24&lt;=5000,Barèmes!$E24*0.41,IF(Barèmes!$E24&lt;=20000,Barèmes!$E24*0.245+824,Barèmes!$E24*0.286)),IF(Barèmes!$D24="4 CV",IF(Barèmes!$E24&lt;=5000,Barèmes!$E24*0.493,IF(Barèmes!$E24&lt;=20000,Barèmes!$E24*0.277+1082,Barèmes!$E24*0.332)),IF(Barèmes!$D24="5 CV",IF(Barèmes!$E24&lt;=5000,Barèmes!$E24*0.543,IF(Barèmes!$E24&lt;=20000,Barèmes!$E24*0.305+1188,Barèmes!$E24*0.364)),IF(Barèmes!$D24="6 CV",IF(Barèmes!$E24&lt;=5000,Barèmes!$E24*0.568,IF(Barèmes!$E24&lt;=20000,Barèmes!$E24*0.32+1244,Barèmes!$E24*0.382)),IF(Barèmes!$D24="7 CV ou plus", IF(Barèmes!$E24&lt;=5000,Barèmes!$E24*0.595,IF(Barèmes!$E24&lt;=20000,Barèmes!$E24*0.337+1288,Barèmes!$E24*0.401))))))))</f>
        <v>0</v>
      </c>
      <c r="B138" s="87" t="b">
        <f>IF(Barèmes!$C24="Frais de déplacement moto", IF(Barèmes!$D24="2 CV ou moins", IF(Barèmes!$E24&lt;=3000,Barèmes!$E24*0.338,IF(Barèmes!$E24&lt;=6000,Barèmes!$E24*0.084+760,Barèmes!$E24*0.211)), IF(OR((Barèmes!$D24="3 CV"),(Barèmes!$D24="4 CV"),(Barèmes!$D24="5 CV")),IF(Barèmes!$E24&lt;=3000,Barèmes!$E24*0.4,IF(Barèmes!$E24&lt;=6000,Barèmes!$E24*0.07+989,Barèmes!$E24*0.235)),IF(OR((Barèmes!$D24="6 CV"),(Barèmes!$D24="7 CV ou plus")),IF(Barèmes!$E24&lt;=3000,Barèmes!$E24*0.518,IF(Barèmes!$E24&lt;=6000,Barèmes!$E24*0.067+1351,Barèmes!$E24*0.292)),IF(Barèmes!$D24="7 CV ou plus",IF(Barèmes!$E24&lt;=3000,Barèmes!$E24*0.518,IF(Barèmes!$E24&lt;=6000,Barèmes!$E24*0.067+1351,Barèmes!$E24*0.292)))))))</f>
        <v>0</v>
      </c>
      <c r="C138" s="87" t="b">
        <f>IF(Barèmes!$C24="Frais de déplacement cyclomoteur", IF(Barèmes!$E24&lt;=2000,Barèmes!$E24*0.269,IF(Barèmes!$E24&lt;=5000,Barèmes!$E24*0.063+412,Barèmes!$E24*0.146)))</f>
        <v>0</v>
      </c>
      <c r="G138" s="87">
        <v>21</v>
      </c>
    </row>
    <row r="139" spans="1:7" hidden="1" x14ac:dyDescent="0.25">
      <c r="A139" s="87" t="b">
        <f>IF(Barèmes!$C25="Frais de déplacement voiture", IF(OR((Barèmes!$D25="2CV ou moins"),(Barèmes!$D25="3 CV")),IF(Barèmes!$E25&lt;=5000,Barèmes!$E25*0.41,IF(Barèmes!$E25&lt;=20000,Barèmes!$E25*0.245+824,Barèmes!$E25*0.286)),IF(Barèmes!$D25="4 CV",IF(Barèmes!$E25&lt;=5000,Barèmes!$E25*0.493,IF(Barèmes!$E25&lt;=20000,Barèmes!$E25*0.277+1082,Barèmes!$E25*0.332)),IF(Barèmes!$D25="5 CV",IF(Barèmes!$E25&lt;=5000,Barèmes!$E25*0.543,IF(Barèmes!$E25&lt;=20000,Barèmes!$E25*0.305+1188,Barèmes!$E25*0.364)),IF(Barèmes!$D25="6 CV",IF(Barèmes!$E25&lt;=5000,Barèmes!$E25*0.568,IF(Barèmes!$E25&lt;=20000,Barèmes!$E25*0.32+1244,Barèmes!$E25*0.382)),IF(Barèmes!$D25="7 CV ou plus", IF(Barèmes!$E25&lt;=5000,Barèmes!$E25*0.595,IF(Barèmes!$E25&lt;=20000,Barèmes!$E25*0.337+1288,Barèmes!$E25*0.401))))))))</f>
        <v>0</v>
      </c>
      <c r="B139" s="87" t="b">
        <f>IF(Barèmes!$C25="Frais de déplacement moto", IF(Barèmes!$D25="2 CV ou moins", IF(Barèmes!$E25&lt;=3000,Barèmes!$E25*0.338,IF(Barèmes!$E25&lt;=6000,Barèmes!$E25*0.084+760,Barèmes!$E25*0.211)), IF(OR((Barèmes!$D25="3 CV"),(Barèmes!$D25="4 CV"),(Barèmes!$D25="5 CV")),IF(Barèmes!$E25&lt;=3000,Barèmes!$E25*0.4,IF(Barèmes!$E25&lt;=6000,Barèmes!$E25*0.07+989,Barèmes!$E25*0.235)),IF(OR((Barèmes!$D25="6 CV"),(Barèmes!$D25="7 CV ou plus")),IF(Barèmes!$E25&lt;=3000,Barèmes!$E25*0.518,IF(Barèmes!$E25&lt;=6000,Barèmes!$E25*0.067+1351,Barèmes!$E25*0.292)),IF(Barèmes!$D25="7 CV ou plus",IF(Barèmes!$E25&lt;=3000,Barèmes!$E25*0.518,IF(Barèmes!$E25&lt;=6000,Barèmes!$E25*0.067+1351,Barèmes!$E25*0.292)))))))</f>
        <v>0</v>
      </c>
      <c r="C139" s="87" t="b">
        <f>IF(Barèmes!$C25="Frais de déplacement cyclomoteur", IF(Barèmes!$E25&lt;=2000,Barèmes!$E25*0.269,IF(Barèmes!$E25&lt;=5000,Barèmes!$E25*0.063+412,Barèmes!$E25*0.146)))</f>
        <v>0</v>
      </c>
      <c r="G139" s="87">
        <v>22</v>
      </c>
    </row>
    <row r="140" spans="1:7" hidden="1" x14ac:dyDescent="0.25">
      <c r="A140" s="87" t="b">
        <f>IF(Barèmes!$C26="Frais de déplacement voiture", IF(OR((Barèmes!$D26="2CV ou moins"),(Barèmes!$D26="3 CV")),IF(Barèmes!$E26&lt;=5000,Barèmes!$E26*0.41,IF(Barèmes!$E26&lt;=20000,Barèmes!$E26*0.245+824,Barèmes!$E26*0.286)),IF(Barèmes!$D26="4 CV",IF(Barèmes!$E26&lt;=5000,Barèmes!$E26*0.493,IF(Barèmes!$E26&lt;=20000,Barèmes!$E26*0.277+1082,Barèmes!$E26*0.332)),IF(Barèmes!$D26="5 CV",IF(Barèmes!$E26&lt;=5000,Barèmes!$E26*0.543,IF(Barèmes!$E26&lt;=20000,Barèmes!$E26*0.305+1188,Barèmes!$E26*0.364)),IF(Barèmes!$D26="6 CV",IF(Barèmes!$E26&lt;=5000,Barèmes!$E26*0.568,IF(Barèmes!$E26&lt;=20000,Barèmes!$E26*0.32+1244,Barèmes!$E26*0.382)),IF(Barèmes!$D26="7 CV ou plus", IF(Barèmes!$E26&lt;=5000,Barèmes!$E26*0.595,IF(Barèmes!$E26&lt;=20000,Barèmes!$E26*0.337+1288,Barèmes!$E26*0.401))))))))</f>
        <v>0</v>
      </c>
      <c r="B140" s="87" t="b">
        <f>IF(Barèmes!$C26="Frais de déplacement moto", IF(Barèmes!$D26="2 CV ou moins", IF(Barèmes!$E26&lt;=3000,Barèmes!$E26*0.338,IF(Barèmes!$E26&lt;=6000,Barèmes!$E26*0.084+760,Barèmes!$E26*0.211)), IF(OR((Barèmes!$D26="3 CV"),(Barèmes!$D26="4 CV"),(Barèmes!$D26="5 CV")),IF(Barèmes!$E26&lt;=3000,Barèmes!$E26*0.4,IF(Barèmes!$E26&lt;=6000,Barèmes!$E26*0.07+989,Barèmes!$E26*0.235)),IF(OR((Barèmes!$D26="6 CV"),(Barèmes!$D26="7 CV ou plus")),IF(Barèmes!$E26&lt;=3000,Barèmes!$E26*0.518,IF(Barèmes!$E26&lt;=6000,Barèmes!$E26*0.067+1351,Barèmes!$E26*0.292)),IF(Barèmes!$D26="7 CV ou plus",IF(Barèmes!$E26&lt;=3000,Barèmes!$E26*0.518,IF(Barèmes!$E26&lt;=6000,Barèmes!$E26*0.067+1351,Barèmes!$E26*0.292)))))))</f>
        <v>0</v>
      </c>
      <c r="C140" s="87" t="b">
        <f>IF(Barèmes!$C26="Frais de déplacement cyclomoteur", IF(Barèmes!$E26&lt;=2000,Barèmes!$E26*0.269,IF(Barèmes!$E26&lt;=5000,Barèmes!$E26*0.063+412,Barèmes!$E26*0.146)))</f>
        <v>0</v>
      </c>
      <c r="G140" s="87">
        <v>23</v>
      </c>
    </row>
    <row r="141" spans="1:7" hidden="1" x14ac:dyDescent="0.25">
      <c r="A141" s="87" t="b">
        <f>IF(Barèmes!$C27="Frais de déplacement voiture", IF(OR((Barèmes!$D27="2CV ou moins"),(Barèmes!$D27="3 CV")),IF(Barèmes!$E27&lt;=5000,Barèmes!$E27*0.41,IF(Barèmes!$E27&lt;=20000,Barèmes!$E27*0.245+824,Barèmes!$E27*0.286)),IF(Barèmes!$D27="4 CV",IF(Barèmes!$E27&lt;=5000,Barèmes!$E27*0.493,IF(Barèmes!$E27&lt;=20000,Barèmes!$E27*0.277+1082,Barèmes!$E27*0.332)),IF(Barèmes!$D27="5 CV",IF(Barèmes!$E27&lt;=5000,Barèmes!$E27*0.543,IF(Barèmes!$E27&lt;=20000,Barèmes!$E27*0.305+1188,Barèmes!$E27*0.364)),IF(Barèmes!$D27="6 CV",IF(Barèmes!$E27&lt;=5000,Barèmes!$E27*0.568,IF(Barèmes!$E27&lt;=20000,Barèmes!$E27*0.32+1244,Barèmes!$E27*0.382)),IF(Barèmes!$D27="7 CV ou plus", IF(Barèmes!$E27&lt;=5000,Barèmes!$E27*0.595,IF(Barèmes!$E27&lt;=20000,Barèmes!$E27*0.337+1288,Barèmes!$E27*0.401))))))))</f>
        <v>0</v>
      </c>
      <c r="B141" s="87" t="b">
        <f>IF(Barèmes!$C27="Frais de déplacement moto", IF(Barèmes!$D27="2 CV ou moins", IF(Barèmes!$E27&lt;=3000,Barèmes!$E27*0.338,IF(Barèmes!$E27&lt;=6000,Barèmes!$E27*0.084+760,Barèmes!$E27*0.211)), IF(OR((Barèmes!$D27="3 CV"),(Barèmes!$D27="4 CV"),(Barèmes!$D27="5 CV")),IF(Barèmes!$E27&lt;=3000,Barèmes!$E27*0.4,IF(Barèmes!$E27&lt;=6000,Barèmes!$E27*0.07+989,Barèmes!$E27*0.235)),IF(OR((Barèmes!$D27="6 CV"),(Barèmes!$D27="7 CV ou plus")),IF(Barèmes!$E27&lt;=3000,Barèmes!$E27*0.518,IF(Barèmes!$E27&lt;=6000,Barèmes!$E27*0.067+1351,Barèmes!$E27*0.292)),IF(Barèmes!$D27="7 CV ou plus",IF(Barèmes!$E27&lt;=3000,Barèmes!$E27*0.518,IF(Barèmes!$E27&lt;=6000,Barèmes!$E27*0.067+1351,Barèmes!$E27*0.292)))))))</f>
        <v>0</v>
      </c>
      <c r="C141" s="87" t="b">
        <f>IF(Barèmes!$C27="Frais de déplacement cyclomoteur", IF(Barèmes!$E27&lt;=2000,Barèmes!$E27*0.269,IF(Barèmes!$E27&lt;=5000,Barèmes!$E27*0.063+412,Barèmes!$E27*0.146)))</f>
        <v>0</v>
      </c>
      <c r="G141" s="87">
        <v>24</v>
      </c>
    </row>
    <row r="142" spans="1:7" hidden="1" x14ac:dyDescent="0.25">
      <c r="A142" s="87" t="b">
        <f>IF(Barèmes!$C28="Frais de déplacement voiture", IF(OR((Barèmes!$D28="2CV ou moins"),(Barèmes!$D28="3 CV")),IF(Barèmes!$E28&lt;=5000,Barèmes!$E28*0.41,IF(Barèmes!$E28&lt;=20000,Barèmes!$E28*0.245+824,Barèmes!$E28*0.286)),IF(Barèmes!$D28="4 CV",IF(Barèmes!$E28&lt;=5000,Barèmes!$E28*0.493,IF(Barèmes!$E28&lt;=20000,Barèmes!$E28*0.277+1082,Barèmes!$E28*0.332)),IF(Barèmes!$D28="5 CV",IF(Barèmes!$E28&lt;=5000,Barèmes!$E28*0.543,IF(Barèmes!$E28&lt;=20000,Barèmes!$E28*0.305+1188,Barèmes!$E28*0.364)),IF(Barèmes!$D28="6 CV",IF(Barèmes!$E28&lt;=5000,Barèmes!$E28*0.568,IF(Barèmes!$E28&lt;=20000,Barèmes!$E28*0.32+1244,Barèmes!$E28*0.382)),IF(Barèmes!$D28="7 CV ou plus", IF(Barèmes!$E28&lt;=5000,Barèmes!$E28*0.595,IF(Barèmes!$E28&lt;=20000,Barèmes!$E28*0.337+1288,Barèmes!$E28*0.401))))))))</f>
        <v>0</v>
      </c>
      <c r="B142" s="87" t="b">
        <f>IF(Barèmes!$C28="Frais de déplacement moto", IF(Barèmes!$D28="2 CV ou moins", IF(Barèmes!$E28&lt;=3000,Barèmes!$E28*0.338,IF(Barèmes!$E28&lt;=6000,Barèmes!$E28*0.084+760,Barèmes!$E28*0.211)), IF(OR((Barèmes!$D28="3 CV"),(Barèmes!$D28="4 CV"),(Barèmes!$D28="5 CV")),IF(Barèmes!$E28&lt;=3000,Barèmes!$E28*0.4,IF(Barèmes!$E28&lt;=6000,Barèmes!$E28*0.07+989,Barèmes!$E28*0.235)),IF(OR((Barèmes!$D28="6 CV"),(Barèmes!$D28="7 CV ou plus")),IF(Barèmes!$E28&lt;=3000,Barèmes!$E28*0.518,IF(Barèmes!$E28&lt;=6000,Barèmes!$E28*0.067+1351,Barèmes!$E28*0.292)),IF(Barèmes!$D28="7 CV ou plus",IF(Barèmes!$E28&lt;=3000,Barèmes!$E28*0.518,IF(Barèmes!$E28&lt;=6000,Barèmes!$E28*0.067+1351,Barèmes!$E28*0.292)))))))</f>
        <v>0</v>
      </c>
      <c r="C142" s="87" t="b">
        <f>IF(Barèmes!$C28="Frais de déplacement cyclomoteur", IF(Barèmes!$E28&lt;=2000,Barèmes!$E28*0.269,IF(Barèmes!$E28&lt;=5000,Barèmes!$E28*0.063+412,Barèmes!$E28*0.146)))</f>
        <v>0</v>
      </c>
      <c r="G142" s="87">
        <v>25</v>
      </c>
    </row>
    <row r="143" spans="1:7" hidden="1" x14ac:dyDescent="0.25">
      <c r="A143" s="87" t="b">
        <f>IF(Barèmes!$C29="Frais de déplacement voiture", IF(OR((Barèmes!$D29="2CV ou moins"),(Barèmes!$D29="3 CV")),IF(Barèmes!$E29&lt;=5000,Barèmes!$E29*0.41,IF(Barèmes!$E29&lt;=20000,Barèmes!$E29*0.245+824,Barèmes!$E29*0.286)),IF(Barèmes!$D29="4 CV",IF(Barèmes!$E29&lt;=5000,Barèmes!$E29*0.493,IF(Barèmes!$E29&lt;=20000,Barèmes!$E29*0.277+1082,Barèmes!$E29*0.332)),IF(Barèmes!$D29="5 CV",IF(Barèmes!$E29&lt;=5000,Barèmes!$E29*0.543,IF(Barèmes!$E29&lt;=20000,Barèmes!$E29*0.305+1188,Barèmes!$E29*0.364)),IF(Barèmes!$D29="6 CV",IF(Barèmes!$E29&lt;=5000,Barèmes!$E29*0.568,IF(Barèmes!$E29&lt;=20000,Barèmes!$E29*0.32+1244,Barèmes!$E29*0.382)),IF(Barèmes!$D29="7 CV ou plus", IF(Barèmes!$E29&lt;=5000,Barèmes!$E29*0.595,IF(Barèmes!$E29&lt;=20000,Barèmes!$E29*0.337+1288,Barèmes!$E29*0.401))))))))</f>
        <v>0</v>
      </c>
      <c r="B143" s="87" t="b">
        <f>IF(Barèmes!$C29="Frais de déplacement moto", IF(Barèmes!$D29="2 CV ou moins", IF(Barèmes!$E29&lt;=3000,Barèmes!$E29*0.338,IF(Barèmes!$E29&lt;=6000,Barèmes!$E29*0.084+760,Barèmes!$E29*0.211)), IF(OR((Barèmes!$D29="3 CV"),(Barèmes!$D29="4 CV"),(Barèmes!$D29="5 CV")),IF(Barèmes!$E29&lt;=3000,Barèmes!$E29*0.4,IF(Barèmes!$E29&lt;=6000,Barèmes!$E29*0.07+989,Barèmes!$E29*0.235)),IF(OR((Barèmes!$D29="6 CV"),(Barèmes!$D29="7 CV ou plus")),IF(Barèmes!$E29&lt;=3000,Barèmes!$E29*0.518,IF(Barèmes!$E29&lt;=6000,Barèmes!$E29*0.067+1351,Barèmes!$E29*0.292)),IF(Barèmes!$D29="7 CV ou plus",IF(Barèmes!$E29&lt;=3000,Barèmes!$E29*0.518,IF(Barèmes!$E29&lt;=6000,Barèmes!$E29*0.067+1351,Barèmes!$E29*0.292)))))))</f>
        <v>0</v>
      </c>
      <c r="C143" s="87" t="b">
        <f>IF(Barèmes!$C29="Frais de déplacement cyclomoteur", IF(Barèmes!$E29&lt;=2000,Barèmes!$E29*0.269,IF(Barèmes!$E29&lt;=5000,Barèmes!$E29*0.063+412,Barèmes!$E29*0.146)))</f>
        <v>0</v>
      </c>
      <c r="G143" s="87">
        <v>26</v>
      </c>
    </row>
    <row r="144" spans="1:7" hidden="1" x14ac:dyDescent="0.25">
      <c r="A144" s="87" t="b">
        <f>IF(Barèmes!$C30="Frais de déplacement voiture", IF(OR((Barèmes!$D30="2CV ou moins"),(Barèmes!$D30="3 CV")),IF(Barèmes!$E30&lt;=5000,Barèmes!$E30*0.41,IF(Barèmes!$E30&lt;=20000,Barèmes!$E30*0.245+824,Barèmes!$E30*0.286)),IF(Barèmes!$D30="4 CV",IF(Barèmes!$E30&lt;=5000,Barèmes!$E30*0.493,IF(Barèmes!$E30&lt;=20000,Barèmes!$E30*0.277+1082,Barèmes!$E30*0.332)),IF(Barèmes!$D30="5 CV",IF(Barèmes!$E30&lt;=5000,Barèmes!$E30*0.543,IF(Barèmes!$E30&lt;=20000,Barèmes!$E30*0.305+1188,Barèmes!$E30*0.364)),IF(Barèmes!$D30="6 CV",IF(Barèmes!$E30&lt;=5000,Barèmes!$E30*0.568,IF(Barèmes!$E30&lt;=20000,Barèmes!$E30*0.32+1244,Barèmes!$E30*0.382)),IF(Barèmes!$D30="7 CV ou plus", IF(Barèmes!$E30&lt;=5000,Barèmes!$E30*0.595,IF(Barèmes!$E30&lt;=20000,Barèmes!$E30*0.337+1288,Barèmes!$E30*0.401))))))))</f>
        <v>0</v>
      </c>
      <c r="B144" s="87" t="b">
        <f>IF(Barèmes!$C30="Frais de déplacement moto", IF(Barèmes!$D30="2 CV ou moins", IF(Barèmes!$E30&lt;=3000,Barèmes!$E30*0.338,IF(Barèmes!$E30&lt;=6000,Barèmes!$E30*0.084+760,Barèmes!$E30*0.211)), IF(OR((Barèmes!$D30="3 CV"),(Barèmes!$D30="4 CV"),(Barèmes!$D30="5 CV")),IF(Barèmes!$E30&lt;=3000,Barèmes!$E30*0.4,IF(Barèmes!$E30&lt;=6000,Barèmes!$E30*0.07+989,Barèmes!$E30*0.235)),IF(OR((Barèmes!$D30="6 CV"),(Barèmes!$D30="7 CV ou plus")),IF(Barèmes!$E30&lt;=3000,Barèmes!$E30*0.518,IF(Barèmes!$E30&lt;=6000,Barèmes!$E30*0.067+1351,Barèmes!$E30*0.292)),IF(Barèmes!$D30="7 CV ou plus",IF(Barèmes!$E30&lt;=3000,Barèmes!$E30*0.518,IF(Barèmes!$E30&lt;=6000,Barèmes!$E30*0.067+1351,Barèmes!$E30*0.292)))))))</f>
        <v>0</v>
      </c>
      <c r="C144" s="87" t="b">
        <f>IF(Barèmes!$C30="Frais de déplacement cyclomoteur", IF(Barèmes!$E30&lt;=2000,Barèmes!$E30*0.269,IF(Barèmes!$E30&lt;=5000,Barèmes!$E30*0.063+412,Barèmes!$E30*0.146)))</f>
        <v>0</v>
      </c>
      <c r="G144" s="87">
        <v>27</v>
      </c>
    </row>
    <row r="145" spans="1:7" hidden="1" x14ac:dyDescent="0.25">
      <c r="A145" s="87" t="b">
        <f>IF(Barèmes!$C31="Frais de déplacement voiture", IF(OR((Barèmes!$D31="2CV ou moins"),(Barèmes!$D31="3 CV")),IF(Barèmes!$E31&lt;=5000,Barèmes!$E31*0.41,IF(Barèmes!$E31&lt;=20000,Barèmes!$E31*0.245+824,Barèmes!$E31*0.286)),IF(Barèmes!$D31="4 CV",IF(Barèmes!$E31&lt;=5000,Barèmes!$E31*0.493,IF(Barèmes!$E31&lt;=20000,Barèmes!$E31*0.277+1082,Barèmes!$E31*0.332)),IF(Barèmes!$D31="5 CV",IF(Barèmes!$E31&lt;=5000,Barèmes!$E31*0.543,IF(Barèmes!$E31&lt;=20000,Barèmes!$E31*0.305+1188,Barèmes!$E31*0.364)),IF(Barèmes!$D31="6 CV",IF(Barèmes!$E31&lt;=5000,Barèmes!$E31*0.568,IF(Barèmes!$E31&lt;=20000,Barèmes!$E31*0.32+1244,Barèmes!$E31*0.382)),IF(Barèmes!$D31="7 CV ou plus", IF(Barèmes!$E31&lt;=5000,Barèmes!$E31*0.595,IF(Barèmes!$E31&lt;=20000,Barèmes!$E31*0.337+1288,Barèmes!$E31*0.401))))))))</f>
        <v>0</v>
      </c>
      <c r="B145" s="87" t="b">
        <f>IF(Barèmes!$C31="Frais de déplacement moto", IF(Barèmes!$D31="2 CV ou moins", IF(Barèmes!$E31&lt;=3000,Barèmes!$E31*0.338,IF(Barèmes!$E31&lt;=6000,Barèmes!$E31*0.084+760,Barèmes!$E31*0.211)), IF(OR((Barèmes!$D31="3 CV"),(Barèmes!$D31="4 CV"),(Barèmes!$D31="5 CV")),IF(Barèmes!$E31&lt;=3000,Barèmes!$E31*0.4,IF(Barèmes!$E31&lt;=6000,Barèmes!$E31*0.07+989,Barèmes!$E31*0.235)),IF(OR((Barèmes!$D31="6 CV"),(Barèmes!$D31="7 CV ou plus")),IF(Barèmes!$E31&lt;=3000,Barèmes!$E31*0.518,IF(Barèmes!$E31&lt;=6000,Barèmes!$E31*0.067+1351,Barèmes!$E31*0.292)),IF(Barèmes!$D31="7 CV ou plus",IF(Barèmes!$E31&lt;=3000,Barèmes!$E31*0.518,IF(Barèmes!$E31&lt;=6000,Barèmes!$E31*0.067+1351,Barèmes!$E31*0.292)))))))</f>
        <v>0</v>
      </c>
      <c r="C145" s="87" t="b">
        <f>IF(Barèmes!$C31="Frais de déplacement cyclomoteur", IF(Barèmes!$E31&lt;=2000,Barèmes!$E31*0.269,IF(Barèmes!$E31&lt;=5000,Barèmes!$E31*0.063+412,Barèmes!$E31*0.146)))</f>
        <v>0</v>
      </c>
      <c r="G145" s="87">
        <v>28</v>
      </c>
    </row>
    <row r="146" spans="1:7" hidden="1" x14ac:dyDescent="0.25">
      <c r="A146" s="87" t="b">
        <f>IF(Barèmes!$C32="Frais de déplacement voiture", IF(OR((Barèmes!$D32="2CV ou moins"),(Barèmes!$D32="3 CV")),IF(Barèmes!$E32&lt;=5000,Barèmes!$E32*0.41,IF(Barèmes!$E32&lt;=20000,Barèmes!$E32*0.245+824,Barèmes!$E32*0.286)),IF(Barèmes!$D32="4 CV",IF(Barèmes!$E32&lt;=5000,Barèmes!$E32*0.493,IF(Barèmes!$E32&lt;=20000,Barèmes!$E32*0.277+1082,Barèmes!$E32*0.332)),IF(Barèmes!$D32="5 CV",IF(Barèmes!$E32&lt;=5000,Barèmes!$E32*0.543,IF(Barèmes!$E32&lt;=20000,Barèmes!$E32*0.305+1188,Barèmes!$E32*0.364)),IF(Barèmes!$D32="6 CV",IF(Barèmes!$E32&lt;=5000,Barèmes!$E32*0.568,IF(Barèmes!$E32&lt;=20000,Barèmes!$E32*0.32+1244,Barèmes!$E32*0.382)),IF(Barèmes!$D32="7 CV ou plus", IF(Barèmes!$E32&lt;=5000,Barèmes!$E32*0.595,IF(Barèmes!$E32&lt;=20000,Barèmes!$E32*0.337+1288,Barèmes!$E32*0.401))))))))</f>
        <v>0</v>
      </c>
      <c r="B146" s="87" t="b">
        <f>IF(Barèmes!$C32="Frais de déplacement moto", IF(Barèmes!$D32="2 CV ou moins", IF(Barèmes!$E32&lt;=3000,Barèmes!$E32*0.338,IF(Barèmes!$E32&lt;=6000,Barèmes!$E32*0.084+760,Barèmes!$E32*0.211)), IF(OR((Barèmes!$D32="3 CV"),(Barèmes!$D32="4 CV"),(Barèmes!$D32="5 CV")),IF(Barèmes!$E32&lt;=3000,Barèmes!$E32*0.4,IF(Barèmes!$E32&lt;=6000,Barèmes!$E32*0.07+989,Barèmes!$E32*0.235)),IF(OR((Barèmes!$D32="6 CV"),(Barèmes!$D32="7 CV ou plus")),IF(Barèmes!$E32&lt;=3000,Barèmes!$E32*0.518,IF(Barèmes!$E32&lt;=6000,Barèmes!$E32*0.067+1351,Barèmes!$E32*0.292)),IF(Barèmes!$D32="7 CV ou plus",IF(Barèmes!$E32&lt;=3000,Barèmes!$E32*0.518,IF(Barèmes!$E32&lt;=6000,Barèmes!$E32*0.067+1351,Barèmes!$E32*0.292)))))))</f>
        <v>0</v>
      </c>
      <c r="C146" s="87" t="b">
        <f>IF(Barèmes!$C32="Frais de déplacement cyclomoteur", IF(Barèmes!$E32&lt;=2000,Barèmes!$E32*0.269,IF(Barèmes!$E32&lt;=5000,Barèmes!$E32*0.063+412,Barèmes!$E32*0.146)))</f>
        <v>0</v>
      </c>
      <c r="G146" s="87">
        <v>29</v>
      </c>
    </row>
    <row r="147" spans="1:7" hidden="1" x14ac:dyDescent="0.25">
      <c r="A147" s="87" t="b">
        <f>IF(Barèmes!$C33="Frais de déplacement voiture", IF(OR((Barèmes!$D33="2CV ou moins"),(Barèmes!$D33="3 CV")),IF(Barèmes!$E33&lt;=5000,Barèmes!$E33*0.41,IF(Barèmes!$E33&lt;=20000,Barèmes!$E33*0.245+824,Barèmes!$E33*0.286)),IF(Barèmes!$D33="4 CV",IF(Barèmes!$E33&lt;=5000,Barèmes!$E33*0.493,IF(Barèmes!$E33&lt;=20000,Barèmes!$E33*0.277+1082,Barèmes!$E33*0.332)),IF(Barèmes!$D33="5 CV",IF(Barèmes!$E33&lt;=5000,Barèmes!$E33*0.543,IF(Barèmes!$E33&lt;=20000,Barèmes!$E33*0.305+1188,Barèmes!$E33*0.364)),IF(Barèmes!$D33="6 CV",IF(Barèmes!$E33&lt;=5000,Barèmes!$E33*0.568,IF(Barèmes!$E33&lt;=20000,Barèmes!$E33*0.32+1244,Barèmes!$E33*0.382)),IF(Barèmes!$D33="7 CV ou plus", IF(Barèmes!$E33&lt;=5000,Barèmes!$E33*0.595,IF(Barèmes!$E33&lt;=20000,Barèmes!$E33*0.337+1288,Barèmes!$E33*0.401))))))))</f>
        <v>0</v>
      </c>
      <c r="B147" s="87" t="b">
        <f>IF(Barèmes!$C33="Frais de déplacement moto", IF(Barèmes!$D33="2 CV ou moins", IF(Barèmes!$E33&lt;=3000,Barèmes!$E33*0.338,IF(Barèmes!$E33&lt;=6000,Barèmes!$E33*0.084+760,Barèmes!$E33*0.211)), IF(OR((Barèmes!$D33="3 CV"),(Barèmes!$D33="4 CV"),(Barèmes!$D33="5 CV")),IF(Barèmes!$E33&lt;=3000,Barèmes!$E33*0.4,IF(Barèmes!$E33&lt;=6000,Barèmes!$E33*0.07+989,Barèmes!$E33*0.235)),IF(OR((Barèmes!$D33="6 CV"),(Barèmes!$D33="7 CV ou plus")),IF(Barèmes!$E33&lt;=3000,Barèmes!$E33*0.518,IF(Barèmes!$E33&lt;=6000,Barèmes!$E33*0.067+1351,Barèmes!$E33*0.292)),IF(Barèmes!$D33="7 CV ou plus",IF(Barèmes!$E33&lt;=3000,Barèmes!$E33*0.518,IF(Barèmes!$E33&lt;=6000,Barèmes!$E33*0.067+1351,Barèmes!$E33*0.292)))))))</f>
        <v>0</v>
      </c>
      <c r="C147" s="87" t="b">
        <f>IF(Barèmes!$C33="Frais de déplacement cyclomoteur", IF(Barèmes!$E33&lt;=2000,Barèmes!$E33*0.269,IF(Barèmes!$E33&lt;=5000,Barèmes!$E33*0.063+412,Barèmes!$E33*0.146)))</f>
        <v>0</v>
      </c>
      <c r="G147" s="87">
        <v>30</v>
      </c>
    </row>
    <row r="148" spans="1:7" hidden="1" x14ac:dyDescent="0.25">
      <c r="A148" s="87" t="b">
        <f>IF(Barèmes!$C34="Frais de déplacement voiture", IF(OR((Barèmes!$D34="2CV ou moins"),(Barèmes!$D34="3 CV")),IF(Barèmes!$E34&lt;=5000,Barèmes!$E34*0.41,IF(Barèmes!$E34&lt;=20000,Barèmes!$E34*0.245+824,Barèmes!$E34*0.286)),IF(Barèmes!$D34="4 CV",IF(Barèmes!$E34&lt;=5000,Barèmes!$E34*0.493,IF(Barèmes!$E34&lt;=20000,Barèmes!$E34*0.277+1082,Barèmes!$E34*0.332)),IF(Barèmes!$D34="5 CV",IF(Barèmes!$E34&lt;=5000,Barèmes!$E34*0.543,IF(Barèmes!$E34&lt;=20000,Barèmes!$E34*0.305+1188,Barèmes!$E34*0.364)),IF(Barèmes!$D34="6 CV",IF(Barèmes!$E34&lt;=5000,Barèmes!$E34*0.568,IF(Barèmes!$E34&lt;=20000,Barèmes!$E34*0.32+1244,Barèmes!$E34*0.382)),IF(Barèmes!$D34="7 CV ou plus", IF(Barèmes!$E34&lt;=5000,Barèmes!$E34*0.595,IF(Barèmes!$E34&lt;=20000,Barèmes!$E34*0.337+1288,Barèmes!$E34*0.401))))))))</f>
        <v>0</v>
      </c>
      <c r="B148" s="87" t="b">
        <f>IF(Barèmes!$C34="Frais de déplacement moto", IF(Barèmes!$D34="2 CV ou moins", IF(Barèmes!$E34&lt;=3000,Barèmes!$E34*0.338,IF(Barèmes!$E34&lt;=6000,Barèmes!$E34*0.084+760,Barèmes!$E34*0.211)), IF(OR((Barèmes!$D34="3 CV"),(Barèmes!$D34="4 CV"),(Barèmes!$D34="5 CV")),IF(Barèmes!$E34&lt;=3000,Barèmes!$E34*0.4,IF(Barèmes!$E34&lt;=6000,Barèmes!$E34*0.07+989,Barèmes!$E34*0.235)),IF(OR((Barèmes!$D34="6 CV"),(Barèmes!$D34="7 CV ou plus")),IF(Barèmes!$E34&lt;=3000,Barèmes!$E34*0.518,IF(Barèmes!$E34&lt;=6000,Barèmes!$E34*0.067+1351,Barèmes!$E34*0.292)),IF(Barèmes!$D34="7 CV ou plus",IF(Barèmes!$E34&lt;=3000,Barèmes!$E34*0.518,IF(Barèmes!$E34&lt;=6000,Barèmes!$E34*0.067+1351,Barèmes!$E34*0.292)))))))</f>
        <v>0</v>
      </c>
      <c r="C148" s="87" t="b">
        <f>IF(Barèmes!$C34="Frais de déplacement cyclomoteur", IF(Barèmes!$E34&lt;=2000,Barèmes!$E34*0.269,IF(Barèmes!$E34&lt;=5000,Barèmes!$E34*0.063+412,Barèmes!$E34*0.146)))</f>
        <v>0</v>
      </c>
      <c r="G148" s="87">
        <v>31</v>
      </c>
    </row>
    <row r="149" spans="1:7" hidden="1" x14ac:dyDescent="0.25">
      <c r="A149" s="87" t="b">
        <f>IF(Barèmes!$C35="Frais de déplacement voiture", IF(OR((Barèmes!$D35="2CV ou moins"),(Barèmes!$D35="3 CV")),IF(Barèmes!$E35&lt;=5000,Barèmes!$E35*0.41,IF(Barèmes!$E35&lt;=20000,Barèmes!$E35*0.245+824,Barèmes!$E35*0.286)),IF(Barèmes!$D35="4 CV",IF(Barèmes!$E35&lt;=5000,Barèmes!$E35*0.493,IF(Barèmes!$E35&lt;=20000,Barèmes!$E35*0.277+1082,Barèmes!$E35*0.332)),IF(Barèmes!$D35="5 CV",IF(Barèmes!$E35&lt;=5000,Barèmes!$E35*0.543,IF(Barèmes!$E35&lt;=20000,Barèmes!$E35*0.305+1188,Barèmes!$E35*0.364)),IF(Barèmes!$D35="6 CV",IF(Barèmes!$E35&lt;=5000,Barèmes!$E35*0.568,IF(Barèmes!$E35&lt;=20000,Barèmes!$E35*0.32+1244,Barèmes!$E35*0.382)),IF(Barèmes!$D35="7 CV ou plus", IF(Barèmes!$E35&lt;=5000,Barèmes!$E35*0.595,IF(Barèmes!$E35&lt;=20000,Barèmes!$E35*0.337+1288,Barèmes!$E35*0.401))))))))</f>
        <v>0</v>
      </c>
      <c r="B149" s="87" t="b">
        <f>IF(Barèmes!$C35="Frais de déplacement moto", IF(Barèmes!$D35="2 CV ou moins", IF(Barèmes!$E35&lt;=3000,Barèmes!$E35*0.338,IF(Barèmes!$E35&lt;=6000,Barèmes!$E35*0.084+760,Barèmes!$E35*0.211)), IF(OR((Barèmes!$D35="3 CV"),(Barèmes!$D35="4 CV"),(Barèmes!$D35="5 CV")),IF(Barèmes!$E35&lt;=3000,Barèmes!$E35*0.4,IF(Barèmes!$E35&lt;=6000,Barèmes!$E35*0.07+989,Barèmes!$E35*0.235)),IF(OR((Barèmes!$D35="6 CV"),(Barèmes!$D35="7 CV ou plus")),IF(Barèmes!$E35&lt;=3000,Barèmes!$E35*0.518,IF(Barèmes!$E35&lt;=6000,Barèmes!$E35*0.067+1351,Barèmes!$E35*0.292)),IF(Barèmes!$D35="7 CV ou plus",IF(Barèmes!$E35&lt;=3000,Barèmes!$E35*0.518,IF(Barèmes!$E35&lt;=6000,Barèmes!$E35*0.067+1351,Barèmes!$E35*0.292)))))))</f>
        <v>0</v>
      </c>
      <c r="C149" s="87" t="b">
        <f>IF(Barèmes!$C35="Frais de déplacement cyclomoteur", IF(Barèmes!$E35&lt;=2000,Barèmes!$E35*0.269,IF(Barèmes!$E35&lt;=5000,Barèmes!$E35*0.063+412,Barèmes!$E35*0.146)))</f>
        <v>0</v>
      </c>
      <c r="G149" s="87">
        <v>32</v>
      </c>
    </row>
    <row r="150" spans="1:7" hidden="1" x14ac:dyDescent="0.25">
      <c r="A150" s="87" t="b">
        <f>IF(Barèmes!$C36="Frais de déplacement voiture", IF(OR((Barèmes!$D36="2CV ou moins"),(Barèmes!$D36="3 CV")),IF(Barèmes!$E36&lt;=5000,Barèmes!$E36*0.41,IF(Barèmes!$E36&lt;=20000,Barèmes!$E36*0.245+824,Barèmes!$E36*0.286)),IF(Barèmes!$D36="4 CV",IF(Barèmes!$E36&lt;=5000,Barèmes!$E36*0.493,IF(Barèmes!$E36&lt;=20000,Barèmes!$E36*0.277+1082,Barèmes!$E36*0.332)),IF(Barèmes!$D36="5 CV",IF(Barèmes!$E36&lt;=5000,Barèmes!$E36*0.543,IF(Barèmes!$E36&lt;=20000,Barèmes!$E36*0.305+1188,Barèmes!$E36*0.364)),IF(Barèmes!$D36="6 CV",IF(Barèmes!$E36&lt;=5000,Barèmes!$E36*0.568,IF(Barèmes!$E36&lt;=20000,Barèmes!$E36*0.32+1244,Barèmes!$E36*0.382)),IF(Barèmes!$D36="7 CV ou plus", IF(Barèmes!$E36&lt;=5000,Barèmes!$E36*0.595,IF(Barèmes!$E36&lt;=20000,Barèmes!$E36*0.337+1288,Barèmes!$E36*0.401))))))))</f>
        <v>0</v>
      </c>
      <c r="B150" s="87" t="b">
        <f>IF(Barèmes!$C36="Frais de déplacement moto", IF(Barèmes!$D36="2 CV ou moins", IF(Barèmes!$E36&lt;=3000,Barèmes!$E36*0.338,IF(Barèmes!$E36&lt;=6000,Barèmes!$E36*0.084+760,Barèmes!$E36*0.211)), IF(OR((Barèmes!$D36="3 CV"),(Barèmes!$D36="4 CV"),(Barèmes!$D36="5 CV")),IF(Barèmes!$E36&lt;=3000,Barèmes!$E36*0.4,IF(Barèmes!$E36&lt;=6000,Barèmes!$E36*0.07+989,Barèmes!$E36*0.235)),IF(OR((Barèmes!$D36="6 CV"),(Barèmes!$D36="7 CV ou plus")),IF(Barèmes!$E36&lt;=3000,Barèmes!$E36*0.518,IF(Barèmes!$E36&lt;=6000,Barèmes!$E36*0.067+1351,Barèmes!$E36*0.292)),IF(Barèmes!$D36="7 CV ou plus",IF(Barèmes!$E36&lt;=3000,Barèmes!$E36*0.518,IF(Barèmes!$E36&lt;=6000,Barèmes!$E36*0.067+1351,Barèmes!$E36*0.292)))))))</f>
        <v>0</v>
      </c>
      <c r="C150" s="87" t="b">
        <f>IF(Barèmes!$C36="Frais de déplacement cyclomoteur", IF(Barèmes!$E36&lt;=2000,Barèmes!$E36*0.269,IF(Barèmes!$E36&lt;=5000,Barèmes!$E36*0.063+412,Barèmes!$E36*0.146)))</f>
        <v>0</v>
      </c>
      <c r="G150" s="87">
        <v>33</v>
      </c>
    </row>
    <row r="151" spans="1:7" hidden="1" x14ac:dyDescent="0.25">
      <c r="A151" s="87" t="b">
        <f>IF(Barèmes!$C37="Frais de déplacement voiture", IF(OR((Barèmes!$D37="2CV ou moins"),(Barèmes!$D37="3 CV")),IF(Barèmes!$E37&lt;=5000,Barèmes!$E37*0.41,IF(Barèmes!$E37&lt;=20000,Barèmes!$E37*0.245+824,Barèmes!$E37*0.286)),IF(Barèmes!$D37="4 CV",IF(Barèmes!$E37&lt;=5000,Barèmes!$E37*0.493,IF(Barèmes!$E37&lt;=20000,Barèmes!$E37*0.277+1082,Barèmes!$E37*0.332)),IF(Barèmes!$D37="5 CV",IF(Barèmes!$E37&lt;=5000,Barèmes!$E37*0.543,IF(Barèmes!$E37&lt;=20000,Barèmes!$E37*0.305+1188,Barèmes!$E37*0.364)),IF(Barèmes!$D37="6 CV",IF(Barèmes!$E37&lt;=5000,Barèmes!$E37*0.568,IF(Barèmes!$E37&lt;=20000,Barèmes!$E37*0.32+1244,Barèmes!$E37*0.382)),IF(Barèmes!$D37="7 CV ou plus", IF(Barèmes!$E37&lt;=5000,Barèmes!$E37*0.595,IF(Barèmes!$E37&lt;=20000,Barèmes!$E37*0.337+1288,Barèmes!$E37*0.401))))))))</f>
        <v>0</v>
      </c>
      <c r="B151" s="87" t="b">
        <f>IF(Barèmes!$C37="Frais de déplacement moto", IF(Barèmes!$D37="2 CV ou moins", IF(Barèmes!$E37&lt;=3000,Barèmes!$E37*0.338,IF(Barèmes!$E37&lt;=6000,Barèmes!$E37*0.084+760,Barèmes!$E37*0.211)), IF(OR((Barèmes!$D37="3 CV"),(Barèmes!$D37="4 CV"),(Barèmes!$D37="5 CV")),IF(Barèmes!$E37&lt;=3000,Barèmes!$E37*0.4,IF(Barèmes!$E37&lt;=6000,Barèmes!$E37*0.07+989,Barèmes!$E37*0.235)),IF(OR((Barèmes!$D37="6 CV"),(Barèmes!$D37="7 CV ou plus")),IF(Barèmes!$E37&lt;=3000,Barèmes!$E37*0.518,IF(Barèmes!$E37&lt;=6000,Barèmes!$E37*0.067+1351,Barèmes!$E37*0.292)),IF(Barèmes!$D37="7 CV ou plus",IF(Barèmes!$E37&lt;=3000,Barèmes!$E37*0.518,IF(Barèmes!$E37&lt;=6000,Barèmes!$E37*0.067+1351,Barèmes!$E37*0.292)))))))</f>
        <v>0</v>
      </c>
      <c r="C151" s="87" t="b">
        <f>IF(Barèmes!$C37="Frais de déplacement cyclomoteur", IF(Barèmes!$E37&lt;=2000,Barèmes!$E37*0.269,IF(Barèmes!$E37&lt;=5000,Barèmes!$E37*0.063+412,Barèmes!$E37*0.146)))</f>
        <v>0</v>
      </c>
      <c r="G151" s="87">
        <v>34</v>
      </c>
    </row>
    <row r="152" spans="1:7" hidden="1" x14ac:dyDescent="0.25">
      <c r="A152" s="87" t="b">
        <f>IF(Barèmes!$C38="Frais de déplacement voiture", IF(OR((Barèmes!$D38="2CV ou moins"),(Barèmes!$D38="3 CV")),IF(Barèmes!$E38&lt;=5000,Barèmes!$E38*0.41,IF(Barèmes!$E38&lt;=20000,Barèmes!$E38*0.245+824,Barèmes!$E38*0.286)),IF(Barèmes!$D38="4 CV",IF(Barèmes!$E38&lt;=5000,Barèmes!$E38*0.493,IF(Barèmes!$E38&lt;=20000,Barèmes!$E38*0.277+1082,Barèmes!$E38*0.332)),IF(Barèmes!$D38="5 CV",IF(Barèmes!$E38&lt;=5000,Barèmes!$E38*0.543,IF(Barèmes!$E38&lt;=20000,Barèmes!$E38*0.305+1188,Barèmes!$E38*0.364)),IF(Barèmes!$D38="6 CV",IF(Barèmes!$E38&lt;=5000,Barèmes!$E38*0.568,IF(Barèmes!$E38&lt;=20000,Barèmes!$E38*0.32+1244,Barèmes!$E38*0.382)),IF(Barèmes!$D38="7 CV ou plus", IF(Barèmes!$E38&lt;=5000,Barèmes!$E38*0.595,IF(Barèmes!$E38&lt;=20000,Barèmes!$E38*0.337+1288,Barèmes!$E38*0.401))))))))</f>
        <v>0</v>
      </c>
      <c r="B152" s="87" t="b">
        <f>IF(Barèmes!$C38="Frais de déplacement moto", IF(Barèmes!$D38="2 CV ou moins", IF(Barèmes!$E38&lt;=3000,Barèmes!$E38*0.338,IF(Barèmes!$E38&lt;=6000,Barèmes!$E38*0.084+760,Barèmes!$E38*0.211)), IF(OR((Barèmes!$D38="3 CV"),(Barèmes!$D38="4 CV"),(Barèmes!$D38="5 CV")),IF(Barèmes!$E38&lt;=3000,Barèmes!$E38*0.4,IF(Barèmes!$E38&lt;=6000,Barèmes!$E38*0.07+989,Barèmes!$E38*0.235)),IF(OR((Barèmes!$D38="6 CV"),(Barèmes!$D38="7 CV ou plus")),IF(Barèmes!$E38&lt;=3000,Barèmes!$E38*0.518,IF(Barèmes!$E38&lt;=6000,Barèmes!$E38*0.067+1351,Barèmes!$E38*0.292)),IF(Barèmes!$D38="7 CV ou plus",IF(Barèmes!$E38&lt;=3000,Barèmes!$E38*0.518,IF(Barèmes!$E38&lt;=6000,Barèmes!$E38*0.067+1351,Barèmes!$E38*0.292)))))))</f>
        <v>0</v>
      </c>
      <c r="C152" s="87" t="b">
        <f>IF(Barèmes!$C38="Frais de déplacement cyclomoteur", IF(Barèmes!$E38&lt;=2000,Barèmes!$E38*0.269,IF(Barèmes!$E38&lt;=5000,Barèmes!$E38*0.063+412,Barèmes!$E38*0.146)))</f>
        <v>0</v>
      </c>
      <c r="G152" s="87">
        <v>35</v>
      </c>
    </row>
    <row r="153" spans="1:7" hidden="1" x14ac:dyDescent="0.25">
      <c r="A153" s="87" t="b">
        <f>IF(Barèmes!$C39="Frais de déplacement voiture", IF(OR((Barèmes!$D39="2CV ou moins"),(Barèmes!$D39="3 CV")),IF(Barèmes!$E39&lt;=5000,Barèmes!$E39*0.41,IF(Barèmes!$E39&lt;=20000,Barèmes!$E39*0.245+824,Barèmes!$E39*0.286)),IF(Barèmes!$D39="4 CV",IF(Barèmes!$E39&lt;=5000,Barèmes!$E39*0.493,IF(Barèmes!$E39&lt;=20000,Barèmes!$E39*0.277+1082,Barèmes!$E39*0.332)),IF(Barèmes!$D39="5 CV",IF(Barèmes!$E39&lt;=5000,Barèmes!$E39*0.543,IF(Barèmes!$E39&lt;=20000,Barèmes!$E39*0.305+1188,Barèmes!$E39*0.364)),IF(Barèmes!$D39="6 CV",IF(Barèmes!$E39&lt;=5000,Barèmes!$E39*0.568,IF(Barèmes!$E39&lt;=20000,Barèmes!$E39*0.32+1244,Barèmes!$E39*0.382)),IF(Barèmes!$D39="7 CV ou plus", IF(Barèmes!$E39&lt;=5000,Barèmes!$E39*0.595,IF(Barèmes!$E39&lt;=20000,Barèmes!$E39*0.337+1288,Barèmes!$E39*0.401))))))))</f>
        <v>0</v>
      </c>
      <c r="B153" s="87" t="b">
        <f>IF(Barèmes!$C39="Frais de déplacement moto", IF(Barèmes!$D39="2 CV ou moins", IF(Barèmes!$E39&lt;=3000,Barèmes!$E39*0.338,IF(Barèmes!$E39&lt;=6000,Barèmes!$E39*0.084+760,Barèmes!$E39*0.211)), IF(OR((Barèmes!$D39="3 CV"),(Barèmes!$D39="4 CV"),(Barèmes!$D39="5 CV")),IF(Barèmes!$E39&lt;=3000,Barèmes!$E39*0.4,IF(Barèmes!$E39&lt;=6000,Barèmes!$E39*0.07+989,Barèmes!$E39*0.235)),IF(OR((Barèmes!$D39="6 CV"),(Barèmes!$D39="7 CV ou plus")),IF(Barèmes!$E39&lt;=3000,Barèmes!$E39*0.518,IF(Barèmes!$E39&lt;=6000,Barèmes!$E39*0.067+1351,Barèmes!$E39*0.292)),IF(Barèmes!$D39="7 CV ou plus",IF(Barèmes!$E39&lt;=3000,Barèmes!$E39*0.518,IF(Barèmes!$E39&lt;=6000,Barèmes!$E39*0.067+1351,Barèmes!$E39*0.292)))))))</f>
        <v>0</v>
      </c>
      <c r="C153" s="87" t="b">
        <f>IF(Barèmes!$C39="Frais de déplacement cyclomoteur", IF(Barèmes!$E39&lt;=2000,Barèmes!$E39*0.269,IF(Barèmes!$E39&lt;=5000,Barèmes!$E39*0.063+412,Barèmes!$E39*0.146)))</f>
        <v>0</v>
      </c>
      <c r="G153" s="87">
        <v>36</v>
      </c>
    </row>
    <row r="154" spans="1:7" hidden="1" x14ac:dyDescent="0.25">
      <c r="A154" s="87" t="b">
        <f>IF(Barèmes!$C40="Frais de déplacement voiture", IF(OR((Barèmes!$D40="2CV ou moins"),(Barèmes!$D40="3 CV")),IF(Barèmes!$E40&lt;=5000,Barèmes!$E40*0.41,IF(Barèmes!$E40&lt;=20000,Barèmes!$E40*0.245+824,Barèmes!$E40*0.286)),IF(Barèmes!$D40="4 CV",IF(Barèmes!$E40&lt;=5000,Barèmes!$E40*0.493,IF(Barèmes!$E40&lt;=20000,Barèmes!$E40*0.277+1082,Barèmes!$E40*0.332)),IF(Barèmes!$D40="5 CV",IF(Barèmes!$E40&lt;=5000,Barèmes!$E40*0.543,IF(Barèmes!$E40&lt;=20000,Barèmes!$E40*0.305+1188,Barèmes!$E40*0.364)),IF(Barèmes!$D40="6 CV",IF(Barèmes!$E40&lt;=5000,Barèmes!$E40*0.568,IF(Barèmes!$E40&lt;=20000,Barèmes!$E40*0.32+1244,Barèmes!$E40*0.382)),IF(Barèmes!$D40="7 CV ou plus", IF(Barèmes!$E40&lt;=5000,Barèmes!$E40*0.595,IF(Barèmes!$E40&lt;=20000,Barèmes!$E40*0.337+1288,Barèmes!$E40*0.401))))))))</f>
        <v>0</v>
      </c>
      <c r="B154" s="87" t="b">
        <f>IF(Barèmes!$C40="Frais de déplacement moto", IF(Barèmes!$D40="2 CV ou moins", IF(Barèmes!$E40&lt;=3000,Barèmes!$E40*0.338,IF(Barèmes!$E40&lt;=6000,Barèmes!$E40*0.084+760,Barèmes!$E40*0.211)), IF(OR((Barèmes!$D40="3 CV"),(Barèmes!$D40="4 CV"),(Barèmes!$D40="5 CV")),IF(Barèmes!$E40&lt;=3000,Barèmes!$E40*0.4,IF(Barèmes!$E40&lt;=6000,Barèmes!$E40*0.07+989,Barèmes!$E40*0.235)),IF(OR((Barèmes!$D40="6 CV"),(Barèmes!$D40="7 CV ou plus")),IF(Barèmes!$E40&lt;=3000,Barèmes!$E40*0.518,IF(Barèmes!$E40&lt;=6000,Barèmes!$E40*0.067+1351,Barèmes!$E40*0.292)),IF(Barèmes!$D40="7 CV ou plus",IF(Barèmes!$E40&lt;=3000,Barèmes!$E40*0.518,IF(Barèmes!$E40&lt;=6000,Barèmes!$E40*0.067+1351,Barèmes!$E40*0.292)))))))</f>
        <v>0</v>
      </c>
      <c r="C154" s="87" t="b">
        <f>IF(Barèmes!$C40="Frais de déplacement cyclomoteur", IF(Barèmes!$E40&lt;=2000,Barèmes!$E40*0.269,IF(Barèmes!$E40&lt;=5000,Barèmes!$E40*0.063+412,Barèmes!$E40*0.146)))</f>
        <v>0</v>
      </c>
      <c r="G154" s="87">
        <v>37</v>
      </c>
    </row>
    <row r="155" spans="1:7" hidden="1" x14ac:dyDescent="0.25">
      <c r="A155" s="87" t="b">
        <f>IF(Barèmes!$C41="Frais de déplacement voiture", IF(OR((Barèmes!$D41="2CV ou moins"),(Barèmes!$D41="3 CV")),IF(Barèmes!$E41&lt;=5000,Barèmes!$E41*0.41,IF(Barèmes!$E41&lt;=20000,Barèmes!$E41*0.245+824,Barèmes!$E41*0.286)),IF(Barèmes!$D41="4 CV",IF(Barèmes!$E41&lt;=5000,Barèmes!$E41*0.493,IF(Barèmes!$E41&lt;=20000,Barèmes!$E41*0.277+1082,Barèmes!$E41*0.332)),IF(Barèmes!$D41="5 CV",IF(Barèmes!$E41&lt;=5000,Barèmes!$E41*0.543,IF(Barèmes!$E41&lt;=20000,Barèmes!$E41*0.305+1188,Barèmes!$E41*0.364)),IF(Barèmes!$D41="6 CV",IF(Barèmes!$E41&lt;=5000,Barèmes!$E41*0.568,IF(Barèmes!$E41&lt;=20000,Barèmes!$E41*0.32+1244,Barèmes!$E41*0.382)),IF(Barèmes!$D41="7 CV ou plus", IF(Barèmes!$E41&lt;=5000,Barèmes!$E41*0.595,IF(Barèmes!$E41&lt;=20000,Barèmes!$E41*0.337+1288,Barèmes!$E41*0.401))))))))</f>
        <v>0</v>
      </c>
      <c r="B155" s="87" t="b">
        <f>IF(Barèmes!$C41="Frais de déplacement moto", IF(Barèmes!$D41="2 CV ou moins", IF(Barèmes!$E41&lt;=3000,Barèmes!$E41*0.338,IF(Barèmes!$E41&lt;=6000,Barèmes!$E41*0.084+760,Barèmes!$E41*0.211)), IF(OR((Barèmes!$D41="3 CV"),(Barèmes!$D41="4 CV"),(Barèmes!$D41="5 CV")),IF(Barèmes!$E41&lt;=3000,Barèmes!$E41*0.4,IF(Barèmes!$E41&lt;=6000,Barèmes!$E41*0.07+989,Barèmes!$E41*0.235)),IF(OR((Barèmes!$D41="6 CV"),(Barèmes!$D41="7 CV ou plus")),IF(Barèmes!$E41&lt;=3000,Barèmes!$E41*0.518,IF(Barèmes!$E41&lt;=6000,Barèmes!$E41*0.067+1351,Barèmes!$E41*0.292)),IF(Barèmes!$D41="7 CV ou plus",IF(Barèmes!$E41&lt;=3000,Barèmes!$E41*0.518,IF(Barèmes!$E41&lt;=6000,Barèmes!$E41*0.067+1351,Barèmes!$E41*0.292)))))))</f>
        <v>0</v>
      </c>
      <c r="C155" s="87" t="b">
        <f>IF(Barèmes!$C41="Frais de déplacement cyclomoteur", IF(Barèmes!$E41&lt;=2000,Barèmes!$E41*0.269,IF(Barèmes!$E41&lt;=5000,Barèmes!$E41*0.063+412,Barèmes!$E41*0.146)))</f>
        <v>0</v>
      </c>
      <c r="G155" s="87">
        <v>38</v>
      </c>
    </row>
    <row r="156" spans="1:7" hidden="1" x14ac:dyDescent="0.25">
      <c r="A156" s="87" t="b">
        <f>IF(Barèmes!$C42="Frais de déplacement voiture", IF(OR((Barèmes!$D42="2CV ou moins"),(Barèmes!$D42="3 CV")),IF(Barèmes!$E42&lt;=5000,Barèmes!$E42*0.41,IF(Barèmes!$E42&lt;=20000,Barèmes!$E42*0.245+824,Barèmes!$E42*0.286)),IF(Barèmes!$D42="4 CV",IF(Barèmes!$E42&lt;=5000,Barèmes!$E42*0.493,IF(Barèmes!$E42&lt;=20000,Barèmes!$E42*0.277+1082,Barèmes!$E42*0.332)),IF(Barèmes!$D42="5 CV",IF(Barèmes!$E42&lt;=5000,Barèmes!$E42*0.543,IF(Barèmes!$E42&lt;=20000,Barèmes!$E42*0.305+1188,Barèmes!$E42*0.364)),IF(Barèmes!$D42="6 CV",IF(Barèmes!$E42&lt;=5000,Barèmes!$E42*0.568,IF(Barèmes!$E42&lt;=20000,Barèmes!$E42*0.32+1244,Barèmes!$E42*0.382)),IF(Barèmes!$D42="7 CV ou plus", IF(Barèmes!$E42&lt;=5000,Barèmes!$E42*0.595,IF(Barèmes!$E42&lt;=20000,Barèmes!$E42*0.337+1288,Barèmes!$E42*0.401))))))))</f>
        <v>0</v>
      </c>
      <c r="B156" s="87" t="b">
        <f>IF(Barèmes!$C42="Frais de déplacement moto", IF(Barèmes!$D42="2 CV ou moins", IF(Barèmes!$E42&lt;=3000,Barèmes!$E42*0.338,IF(Barèmes!$E42&lt;=6000,Barèmes!$E42*0.084+760,Barèmes!$E42*0.211)), IF(OR((Barèmes!$D42="3 CV"),(Barèmes!$D42="4 CV"),(Barèmes!$D42="5 CV")),IF(Barèmes!$E42&lt;=3000,Barèmes!$E42*0.4,IF(Barèmes!$E42&lt;=6000,Barèmes!$E42*0.07+989,Barèmes!$E42*0.235)),IF(OR((Barèmes!$D42="6 CV"),(Barèmes!$D42="7 CV ou plus")),IF(Barèmes!$E42&lt;=3000,Barèmes!$E42*0.518,IF(Barèmes!$E42&lt;=6000,Barèmes!$E42*0.067+1351,Barèmes!$E42*0.292)),IF(Barèmes!$D42="7 CV ou plus",IF(Barèmes!$E42&lt;=3000,Barèmes!$E42*0.518,IF(Barèmes!$E42&lt;=6000,Barèmes!$E42*0.067+1351,Barèmes!$E42*0.292)))))))</f>
        <v>0</v>
      </c>
      <c r="C156" s="87" t="b">
        <f>IF(Barèmes!$C42="Frais de déplacement cyclomoteur", IF(Barèmes!$E42&lt;=2000,Barèmes!$E42*0.269,IF(Barèmes!$E42&lt;=5000,Barèmes!$E42*0.063+412,Barèmes!$E42*0.146)))</f>
        <v>0</v>
      </c>
      <c r="G156" s="87">
        <v>39</v>
      </c>
    </row>
    <row r="157" spans="1:7" hidden="1" x14ac:dyDescent="0.25">
      <c r="A157" s="87" t="b">
        <f>IF(Barèmes!$C43="Frais de déplacement voiture", IF(OR((Barèmes!$D43="2CV ou moins"),(Barèmes!$D43="3 CV")),IF(Barèmes!$E43&lt;=5000,Barèmes!$E43*0.41,IF(Barèmes!$E43&lt;=20000,Barèmes!$E43*0.245+824,Barèmes!$E43*0.286)),IF(Barèmes!$D43="4 CV",IF(Barèmes!$E43&lt;=5000,Barèmes!$E43*0.493,IF(Barèmes!$E43&lt;=20000,Barèmes!$E43*0.277+1082,Barèmes!$E43*0.332)),IF(Barèmes!$D43="5 CV",IF(Barèmes!$E43&lt;=5000,Barèmes!$E43*0.543,IF(Barèmes!$E43&lt;=20000,Barèmes!$E43*0.305+1188,Barèmes!$E43*0.364)),IF(Barèmes!$D43="6 CV",IF(Barèmes!$E43&lt;=5000,Barèmes!$E43*0.568,IF(Barèmes!$E43&lt;=20000,Barèmes!$E43*0.32+1244,Barèmes!$E43*0.382)),IF(Barèmes!$D43="7 CV ou plus", IF(Barèmes!$E43&lt;=5000,Barèmes!$E43*0.595,IF(Barèmes!$E43&lt;=20000,Barèmes!$E43*0.337+1288,Barèmes!$E43*0.401))))))))</f>
        <v>0</v>
      </c>
      <c r="B157" s="87" t="b">
        <f>IF(Barèmes!$C43="Frais de déplacement moto", IF(Barèmes!$D43="2 CV ou moins", IF(Barèmes!$E43&lt;=3000,Barèmes!$E43*0.338,IF(Barèmes!$E43&lt;=6000,Barèmes!$E43*0.084+760,Barèmes!$E43*0.211)), IF(OR((Barèmes!$D43="3 CV"),(Barèmes!$D43="4 CV"),(Barèmes!$D43="5 CV")),IF(Barèmes!$E43&lt;=3000,Barèmes!$E43*0.4,IF(Barèmes!$E43&lt;=6000,Barèmes!$E43*0.07+989,Barèmes!$E43*0.235)),IF(OR((Barèmes!$D43="6 CV"),(Barèmes!$D43="7 CV ou plus")),IF(Barèmes!$E43&lt;=3000,Barèmes!$E43*0.518,IF(Barèmes!$E43&lt;=6000,Barèmes!$E43*0.067+1351,Barèmes!$E43*0.292)),IF(Barèmes!$D43="7 CV ou plus",IF(Barèmes!$E43&lt;=3000,Barèmes!$E43*0.518,IF(Barèmes!$E43&lt;=6000,Barèmes!$E43*0.067+1351,Barèmes!$E43*0.292)))))))</f>
        <v>0</v>
      </c>
      <c r="C157" s="87" t="b">
        <f>IF(Barèmes!$C43="Frais de déplacement cyclomoteur", IF(Barèmes!$E43&lt;=2000,Barèmes!$E43*0.269,IF(Barèmes!$E43&lt;=5000,Barèmes!$E43*0.063+412,Barèmes!$E43*0.146)))</f>
        <v>0</v>
      </c>
      <c r="G157" s="87">
        <v>40</v>
      </c>
    </row>
    <row r="158" spans="1:7" hidden="1" x14ac:dyDescent="0.25">
      <c r="A158" s="87" t="b">
        <f>IF(Barèmes!$C44="Frais de déplacement voiture", IF(OR((Barèmes!$D44="2CV ou moins"),(Barèmes!$D44="3 CV")),IF(Barèmes!$E44&lt;=5000,Barèmes!$E44*0.41,IF(Barèmes!$E44&lt;=20000,Barèmes!$E44*0.245+824,Barèmes!$E44*0.286)),IF(Barèmes!$D44="4 CV",IF(Barèmes!$E44&lt;=5000,Barèmes!$E44*0.493,IF(Barèmes!$E44&lt;=20000,Barèmes!$E44*0.277+1082,Barèmes!$E44*0.332)),IF(Barèmes!$D44="5 CV",IF(Barèmes!$E44&lt;=5000,Barèmes!$E44*0.543,IF(Barèmes!$E44&lt;=20000,Barèmes!$E44*0.305+1188,Barèmes!$E44*0.364)),IF(Barèmes!$D44="6 CV",IF(Barèmes!$E44&lt;=5000,Barèmes!$E44*0.568,IF(Barèmes!$E44&lt;=20000,Barèmes!$E44*0.32+1244,Barèmes!$E44*0.382)),IF(Barèmes!$D44="7 CV ou plus", IF(Barèmes!$E44&lt;=5000,Barèmes!$E44*0.595,IF(Barèmes!$E44&lt;=20000,Barèmes!$E44*0.337+1288,Barèmes!$E44*0.401))))))))</f>
        <v>0</v>
      </c>
      <c r="B158" s="87" t="b">
        <f>IF(Barèmes!$C44="Frais de déplacement moto", IF(Barèmes!$D44="2 CV ou moins", IF(Barèmes!$E44&lt;=3000,Barèmes!$E44*0.338,IF(Barèmes!$E44&lt;=6000,Barèmes!$E44*0.084+760,Barèmes!$E44*0.211)), IF(OR((Barèmes!$D44="3 CV"),(Barèmes!$D44="4 CV"),(Barèmes!$D44="5 CV")),IF(Barèmes!$E44&lt;=3000,Barèmes!$E44*0.4,IF(Barèmes!$E44&lt;=6000,Barèmes!$E44*0.07+989,Barèmes!$E44*0.235)),IF(OR((Barèmes!$D44="6 CV"),(Barèmes!$D44="7 CV ou plus")),IF(Barèmes!$E44&lt;=3000,Barèmes!$E44*0.518,IF(Barèmes!$E44&lt;=6000,Barèmes!$E44*0.067+1351,Barèmes!$E44*0.292)),IF(Barèmes!$D44="7 CV ou plus",IF(Barèmes!$E44&lt;=3000,Barèmes!$E44*0.518,IF(Barèmes!$E44&lt;=6000,Barèmes!$E44*0.067+1351,Barèmes!$E44*0.292)))))))</f>
        <v>0</v>
      </c>
      <c r="C158" s="87" t="b">
        <f>IF(Barèmes!$C44="Frais de déplacement cyclomoteur", IF(Barèmes!$E44&lt;=2000,Barèmes!$E44*0.269,IF(Barèmes!$E44&lt;=5000,Barèmes!$E44*0.063+412,Barèmes!$E44*0.146)))</f>
        <v>0</v>
      </c>
      <c r="G158" s="87">
        <v>41</v>
      </c>
    </row>
    <row r="159" spans="1:7" hidden="1" x14ac:dyDescent="0.25">
      <c r="A159" s="87" t="b">
        <f>IF(Barèmes!$C45="Frais de déplacement voiture", IF(OR((Barèmes!$D45="2CV ou moins"),(Barèmes!$D45="3 CV")),IF(Barèmes!$E45&lt;=5000,Barèmes!$E45*0.41,IF(Barèmes!$E45&lt;=20000,Barèmes!$E45*0.245+824,Barèmes!$E45*0.286)),IF(Barèmes!$D45="4 CV",IF(Barèmes!$E45&lt;=5000,Barèmes!$E45*0.493,IF(Barèmes!$E45&lt;=20000,Barèmes!$E45*0.277+1082,Barèmes!$E45*0.332)),IF(Barèmes!$D45="5 CV",IF(Barèmes!$E45&lt;=5000,Barèmes!$E45*0.543,IF(Barèmes!$E45&lt;=20000,Barèmes!$E45*0.305+1188,Barèmes!$E45*0.364)),IF(Barèmes!$D45="6 CV",IF(Barèmes!$E45&lt;=5000,Barèmes!$E45*0.568,IF(Barèmes!$E45&lt;=20000,Barèmes!$E45*0.32+1244,Barèmes!$E45*0.382)),IF(Barèmes!$D45="7 CV ou plus", IF(Barèmes!$E45&lt;=5000,Barèmes!$E45*0.595,IF(Barèmes!$E45&lt;=20000,Barèmes!$E45*0.337+1288,Barèmes!$E45*0.401))))))))</f>
        <v>0</v>
      </c>
      <c r="B159" s="87" t="b">
        <f>IF(Barèmes!$C45="Frais de déplacement moto", IF(Barèmes!$D45="2 CV ou moins", IF(Barèmes!$E45&lt;=3000,Barèmes!$E45*0.338,IF(Barèmes!$E45&lt;=6000,Barèmes!$E45*0.084+760,Barèmes!$E45*0.211)), IF(OR((Barèmes!$D45="3 CV"),(Barèmes!$D45="4 CV"),(Barèmes!$D45="5 CV")),IF(Barèmes!$E45&lt;=3000,Barèmes!$E45*0.4,IF(Barèmes!$E45&lt;=6000,Barèmes!$E45*0.07+989,Barèmes!$E45*0.235)),IF(OR((Barèmes!$D45="6 CV"),(Barèmes!$D45="7 CV ou plus")),IF(Barèmes!$E45&lt;=3000,Barèmes!$E45*0.518,IF(Barèmes!$E45&lt;=6000,Barèmes!$E45*0.067+1351,Barèmes!$E45*0.292)),IF(Barèmes!$D45="7 CV ou plus",IF(Barèmes!$E45&lt;=3000,Barèmes!$E45*0.518,IF(Barèmes!$E45&lt;=6000,Barèmes!$E45*0.067+1351,Barèmes!$E45*0.292)))))))</f>
        <v>0</v>
      </c>
      <c r="C159" s="87" t="b">
        <f>IF(Barèmes!$C45="Frais de déplacement cyclomoteur", IF(Barèmes!$E45&lt;=2000,Barèmes!$E45*0.269,IF(Barèmes!$E45&lt;=5000,Barèmes!$E45*0.063+412,Barèmes!$E45*0.146)))</f>
        <v>0</v>
      </c>
      <c r="G159" s="87">
        <v>42</v>
      </c>
    </row>
    <row r="160" spans="1:7" hidden="1" x14ac:dyDescent="0.25">
      <c r="A160" s="87" t="b">
        <f>IF(Barèmes!$C46="Frais de déplacement voiture", IF(OR((Barèmes!$D46="2CV ou moins"),(Barèmes!$D46="3 CV")),IF(Barèmes!$E46&lt;=5000,Barèmes!$E46*0.41,IF(Barèmes!$E46&lt;=20000,Barèmes!$E46*0.245+824,Barèmes!$E46*0.286)),IF(Barèmes!$D46="4 CV",IF(Barèmes!$E46&lt;=5000,Barèmes!$E46*0.493,IF(Barèmes!$E46&lt;=20000,Barèmes!$E46*0.277+1082,Barèmes!$E46*0.332)),IF(Barèmes!$D46="5 CV",IF(Barèmes!$E46&lt;=5000,Barèmes!$E46*0.543,IF(Barèmes!$E46&lt;=20000,Barèmes!$E46*0.305+1188,Barèmes!$E46*0.364)),IF(Barèmes!$D46="6 CV",IF(Barèmes!$E46&lt;=5000,Barèmes!$E46*0.568,IF(Barèmes!$E46&lt;=20000,Barèmes!$E46*0.32+1244,Barèmes!$E46*0.382)),IF(Barèmes!$D46="7 CV ou plus", IF(Barèmes!$E46&lt;=5000,Barèmes!$E46*0.595,IF(Barèmes!$E46&lt;=20000,Barèmes!$E46*0.337+1288,Barèmes!$E46*0.401))))))))</f>
        <v>0</v>
      </c>
      <c r="B160" s="87" t="b">
        <f>IF(Barèmes!$C46="Frais de déplacement moto", IF(Barèmes!$D46="2 CV ou moins", IF(Barèmes!$E46&lt;=3000,Barèmes!$E46*0.338,IF(Barèmes!$E46&lt;=6000,Barèmes!$E46*0.084+760,Barèmes!$E46*0.211)), IF(OR((Barèmes!$D46="3 CV"),(Barèmes!$D46="4 CV"),(Barèmes!$D46="5 CV")),IF(Barèmes!$E46&lt;=3000,Barèmes!$E46*0.4,IF(Barèmes!$E46&lt;=6000,Barèmes!$E46*0.07+989,Barèmes!$E46*0.235)),IF(OR((Barèmes!$D46="6 CV"),(Barèmes!$D46="7 CV ou plus")),IF(Barèmes!$E46&lt;=3000,Barèmes!$E46*0.518,IF(Barèmes!$E46&lt;=6000,Barèmes!$E46*0.067+1351,Barèmes!$E46*0.292)),IF(Barèmes!$D46="7 CV ou plus",IF(Barèmes!$E46&lt;=3000,Barèmes!$E46*0.518,IF(Barèmes!$E46&lt;=6000,Barèmes!$E46*0.067+1351,Barèmes!$E46*0.292)))))))</f>
        <v>0</v>
      </c>
      <c r="C160" s="87" t="b">
        <f>IF(Barèmes!$C46="Frais de déplacement cyclomoteur", IF(Barèmes!$E46&lt;=2000,Barèmes!$E46*0.269,IF(Barèmes!$E46&lt;=5000,Barèmes!$E46*0.063+412,Barèmes!$E46*0.146)))</f>
        <v>0</v>
      </c>
      <c r="G160" s="87">
        <v>43</v>
      </c>
    </row>
    <row r="161" spans="1:7" hidden="1" x14ac:dyDescent="0.25">
      <c r="A161" s="87" t="b">
        <f>IF(Barèmes!$C47="Frais de déplacement voiture", IF(OR((Barèmes!$D47="2CV ou moins"),(Barèmes!$D47="3 CV")),IF(Barèmes!$E47&lt;=5000,Barèmes!$E47*0.41,IF(Barèmes!$E47&lt;=20000,Barèmes!$E47*0.245+824,Barèmes!$E47*0.286)),IF(Barèmes!$D47="4 CV",IF(Barèmes!$E47&lt;=5000,Barèmes!$E47*0.493,IF(Barèmes!$E47&lt;=20000,Barèmes!$E47*0.277+1082,Barèmes!$E47*0.332)),IF(Barèmes!$D47="5 CV",IF(Barèmes!$E47&lt;=5000,Barèmes!$E47*0.543,IF(Barèmes!$E47&lt;=20000,Barèmes!$E47*0.305+1188,Barèmes!$E47*0.364)),IF(Barèmes!$D47="6 CV",IF(Barèmes!$E47&lt;=5000,Barèmes!$E47*0.568,IF(Barèmes!$E47&lt;=20000,Barèmes!$E47*0.32+1244,Barèmes!$E47*0.382)),IF(Barèmes!$D47="7 CV ou plus", IF(Barèmes!$E47&lt;=5000,Barèmes!$E47*0.595,IF(Barèmes!$E47&lt;=20000,Barèmes!$E47*0.337+1288,Barèmes!$E47*0.401))))))))</f>
        <v>0</v>
      </c>
      <c r="B161" s="87" t="b">
        <f>IF(Barèmes!$C47="Frais de déplacement moto", IF(Barèmes!$D47="2 CV ou moins", IF(Barèmes!$E47&lt;=3000,Barèmes!$E47*0.338,IF(Barèmes!$E47&lt;=6000,Barèmes!$E47*0.084+760,Barèmes!$E47*0.211)), IF(OR((Barèmes!$D47="3 CV"),(Barèmes!$D47="4 CV"),(Barèmes!$D47="5 CV")),IF(Barèmes!$E47&lt;=3000,Barèmes!$E47*0.4,IF(Barèmes!$E47&lt;=6000,Barèmes!$E47*0.07+989,Barèmes!$E47*0.235)),IF(OR((Barèmes!$D47="6 CV"),(Barèmes!$D47="7 CV ou plus")),IF(Barèmes!$E47&lt;=3000,Barèmes!$E47*0.518,IF(Barèmes!$E47&lt;=6000,Barèmes!$E47*0.067+1351,Barèmes!$E47*0.292)),IF(Barèmes!$D47="7 CV ou plus",IF(Barèmes!$E47&lt;=3000,Barèmes!$E47*0.518,IF(Barèmes!$E47&lt;=6000,Barèmes!$E47*0.067+1351,Barèmes!$E47*0.292)))))))</f>
        <v>0</v>
      </c>
      <c r="C161" s="87" t="b">
        <f>IF(Barèmes!$C47="Frais de déplacement cyclomoteur", IF(Barèmes!$E47&lt;=2000,Barèmes!$E47*0.269,IF(Barèmes!$E47&lt;=5000,Barèmes!$E47*0.063+412,Barèmes!$E47*0.146)))</f>
        <v>0</v>
      </c>
      <c r="G161" s="87">
        <v>44</v>
      </c>
    </row>
    <row r="162" spans="1:7" hidden="1" x14ac:dyDescent="0.25">
      <c r="A162" s="87" t="b">
        <f>IF(Barèmes!$C48="Frais de déplacement voiture", IF(OR((Barèmes!$D48="2CV ou moins"),(Barèmes!$D48="3 CV")),IF(Barèmes!$E48&lt;=5000,Barèmes!$E48*0.41,IF(Barèmes!$E48&lt;=20000,Barèmes!$E48*0.245+824,Barèmes!$E48*0.286)),IF(Barèmes!$D48="4 CV",IF(Barèmes!$E48&lt;=5000,Barèmes!$E48*0.493,IF(Barèmes!$E48&lt;=20000,Barèmes!$E48*0.277+1082,Barèmes!$E48*0.332)),IF(Barèmes!$D48="5 CV",IF(Barèmes!$E48&lt;=5000,Barèmes!$E48*0.543,IF(Barèmes!$E48&lt;=20000,Barèmes!$E48*0.305+1188,Barèmes!$E48*0.364)),IF(Barèmes!$D48="6 CV",IF(Barèmes!$E48&lt;=5000,Barèmes!$E48*0.568,IF(Barèmes!$E48&lt;=20000,Barèmes!$E48*0.32+1244,Barèmes!$E48*0.382)),IF(Barèmes!$D48="7 CV ou plus", IF(Barèmes!$E48&lt;=5000,Barèmes!$E48*0.595,IF(Barèmes!$E48&lt;=20000,Barèmes!$E48*0.337+1288,Barèmes!$E48*0.401))))))))</f>
        <v>0</v>
      </c>
      <c r="B162" s="87" t="b">
        <f>IF(Barèmes!$C48="Frais de déplacement moto", IF(Barèmes!$D48="2 CV ou moins", IF(Barèmes!$E48&lt;=3000,Barèmes!$E48*0.338,IF(Barèmes!$E48&lt;=6000,Barèmes!$E48*0.084+760,Barèmes!$E48*0.211)), IF(OR((Barèmes!$D48="3 CV"),(Barèmes!$D48="4 CV"),(Barèmes!$D48="5 CV")),IF(Barèmes!$E48&lt;=3000,Barèmes!$E48*0.4,IF(Barèmes!$E48&lt;=6000,Barèmes!$E48*0.07+989,Barèmes!$E48*0.235)),IF(OR((Barèmes!$D48="6 CV"),(Barèmes!$D48="7 CV ou plus")),IF(Barèmes!$E48&lt;=3000,Barèmes!$E48*0.518,IF(Barèmes!$E48&lt;=6000,Barèmes!$E48*0.067+1351,Barèmes!$E48*0.292)),IF(Barèmes!$D48="7 CV ou plus",IF(Barèmes!$E48&lt;=3000,Barèmes!$E48*0.518,IF(Barèmes!$E48&lt;=6000,Barèmes!$E48*0.067+1351,Barèmes!$E48*0.292)))))))</f>
        <v>0</v>
      </c>
      <c r="C162" s="87" t="b">
        <f>IF(Barèmes!$C48="Frais de déplacement cyclomoteur", IF(Barèmes!$E48&lt;=2000,Barèmes!$E48*0.269,IF(Barèmes!$E48&lt;=5000,Barèmes!$E48*0.063+412,Barèmes!$E48*0.146)))</f>
        <v>0</v>
      </c>
      <c r="G162" s="87">
        <v>45</v>
      </c>
    </row>
    <row r="163" spans="1:7" hidden="1" x14ac:dyDescent="0.25">
      <c r="A163" s="87" t="b">
        <f>IF(Barèmes!$C49="Frais de déplacement voiture", IF(OR((Barèmes!$D49="2CV ou moins"),(Barèmes!$D49="3 CV")),IF(Barèmes!$E49&lt;=5000,Barèmes!$E49*0.41,IF(Barèmes!$E49&lt;=20000,Barèmes!$E49*0.245+824,Barèmes!$E49*0.286)),IF(Barèmes!$D49="4 CV",IF(Barèmes!$E49&lt;=5000,Barèmes!$E49*0.493,IF(Barèmes!$E49&lt;=20000,Barèmes!$E49*0.277+1082,Barèmes!$E49*0.332)),IF(Barèmes!$D49="5 CV",IF(Barèmes!$E49&lt;=5000,Barèmes!$E49*0.543,IF(Barèmes!$E49&lt;=20000,Barèmes!$E49*0.305+1188,Barèmes!$E49*0.364)),IF(Barèmes!$D49="6 CV",IF(Barèmes!$E49&lt;=5000,Barèmes!$E49*0.568,IF(Barèmes!$E49&lt;=20000,Barèmes!$E49*0.32+1244,Barèmes!$E49*0.382)),IF(Barèmes!$D49="7 CV ou plus", IF(Barèmes!$E49&lt;=5000,Barèmes!$E49*0.595,IF(Barèmes!$E49&lt;=20000,Barèmes!$E49*0.337+1288,Barèmes!$E49*0.401))))))))</f>
        <v>0</v>
      </c>
      <c r="B163" s="87" t="b">
        <f>IF(Barèmes!$C49="Frais de déplacement moto", IF(Barèmes!$D49="2 CV ou moins", IF(Barèmes!$E49&lt;=3000,Barèmes!$E49*0.338,IF(Barèmes!$E49&lt;=6000,Barèmes!$E49*0.084+760,Barèmes!$E49*0.211)), IF(OR((Barèmes!$D49="3 CV"),(Barèmes!$D49="4 CV"),(Barèmes!$D49="5 CV")),IF(Barèmes!$E49&lt;=3000,Barèmes!$E49*0.4,IF(Barèmes!$E49&lt;=6000,Barèmes!$E49*0.07+989,Barèmes!$E49*0.235)),IF(OR((Barèmes!$D49="6 CV"),(Barèmes!$D49="7 CV ou plus")),IF(Barèmes!$E49&lt;=3000,Barèmes!$E49*0.518,IF(Barèmes!$E49&lt;=6000,Barèmes!$E49*0.067+1351,Barèmes!$E49*0.292)),IF(Barèmes!$D49="7 CV ou plus",IF(Barèmes!$E49&lt;=3000,Barèmes!$E49*0.518,IF(Barèmes!$E49&lt;=6000,Barèmes!$E49*0.067+1351,Barèmes!$E49*0.292)))))))</f>
        <v>0</v>
      </c>
      <c r="C163" s="87" t="b">
        <f>IF(Barèmes!$C49="Frais de déplacement cyclomoteur", IF(Barèmes!$E49&lt;=2000,Barèmes!$E49*0.269,IF(Barèmes!$E49&lt;=5000,Barèmes!$E49*0.063+412,Barèmes!$E49*0.146)))</f>
        <v>0</v>
      </c>
      <c r="G163" s="87">
        <v>46</v>
      </c>
    </row>
    <row r="164" spans="1:7" hidden="1" x14ac:dyDescent="0.25">
      <c r="A164" s="87" t="b">
        <f>IF(Barèmes!$C50="Frais de déplacement voiture", IF(OR((Barèmes!$D50="2CV ou moins"),(Barèmes!$D50="3 CV")),IF(Barèmes!$E50&lt;=5000,Barèmes!$E50*0.41,IF(Barèmes!$E50&lt;=20000,Barèmes!$E50*0.245+824,Barèmes!$E50*0.286)),IF(Barèmes!$D50="4 CV",IF(Barèmes!$E50&lt;=5000,Barèmes!$E50*0.493,IF(Barèmes!$E50&lt;=20000,Barèmes!$E50*0.277+1082,Barèmes!$E50*0.332)),IF(Barèmes!$D50="5 CV",IF(Barèmes!$E50&lt;=5000,Barèmes!$E50*0.543,IF(Barèmes!$E50&lt;=20000,Barèmes!$E50*0.305+1188,Barèmes!$E50*0.364)),IF(Barèmes!$D50="6 CV",IF(Barèmes!$E50&lt;=5000,Barèmes!$E50*0.568,IF(Barèmes!$E50&lt;=20000,Barèmes!$E50*0.32+1244,Barèmes!$E50*0.382)),IF(Barèmes!$D50="7 CV ou plus", IF(Barèmes!$E50&lt;=5000,Barèmes!$E50*0.595,IF(Barèmes!$E50&lt;=20000,Barèmes!$E50*0.337+1288,Barèmes!$E50*0.401))))))))</f>
        <v>0</v>
      </c>
      <c r="B164" s="87" t="b">
        <f>IF(Barèmes!$C50="Frais de déplacement moto", IF(Barèmes!$D50="2 CV ou moins", IF(Barèmes!$E50&lt;=3000,Barèmes!$E50*0.338,IF(Barèmes!$E50&lt;=6000,Barèmes!$E50*0.084+760,Barèmes!$E50*0.211)), IF(OR((Barèmes!$D50="3 CV"),(Barèmes!$D50="4 CV"),(Barèmes!$D50="5 CV")),IF(Barèmes!$E50&lt;=3000,Barèmes!$E50*0.4,IF(Barèmes!$E50&lt;=6000,Barèmes!$E50*0.07+989,Barèmes!$E50*0.235)),IF(OR((Barèmes!$D50="6 CV"),(Barèmes!$D50="7 CV ou plus")),IF(Barèmes!$E50&lt;=3000,Barèmes!$E50*0.518,IF(Barèmes!$E50&lt;=6000,Barèmes!$E50*0.067+1351,Barèmes!$E50*0.292)),IF(Barèmes!$D50="7 CV ou plus",IF(Barèmes!$E50&lt;=3000,Barèmes!$E50*0.518,IF(Barèmes!$E50&lt;=6000,Barèmes!$E50*0.067+1351,Barèmes!$E50*0.292)))))))</f>
        <v>0</v>
      </c>
      <c r="C164" s="87" t="b">
        <f>IF(Barèmes!$C50="Frais de déplacement cyclomoteur", IF(Barèmes!$E50&lt;=2000,Barèmes!$E50*0.269,IF(Barèmes!$E50&lt;=5000,Barèmes!$E50*0.063+412,Barèmes!$E50*0.146)))</f>
        <v>0</v>
      </c>
      <c r="G164" s="87">
        <v>47</v>
      </c>
    </row>
    <row r="165" spans="1:7" hidden="1" x14ac:dyDescent="0.25">
      <c r="A165" s="87" t="b">
        <f>IF(Barèmes!$C51="Frais de déplacement voiture", IF(OR((Barèmes!$D51="2CV ou moins"),(Barèmes!$D51="3 CV")),IF(Barèmes!$E51&lt;=5000,Barèmes!$E51*0.41,IF(Barèmes!$E51&lt;=20000,Barèmes!$E51*0.245+824,Barèmes!$E51*0.286)),IF(Barèmes!$D51="4 CV",IF(Barèmes!$E51&lt;=5000,Barèmes!$E51*0.493,IF(Barèmes!$E51&lt;=20000,Barèmes!$E51*0.277+1082,Barèmes!$E51*0.332)),IF(Barèmes!$D51="5 CV",IF(Barèmes!$E51&lt;=5000,Barèmes!$E51*0.543,IF(Barèmes!$E51&lt;=20000,Barèmes!$E51*0.305+1188,Barèmes!$E51*0.364)),IF(Barèmes!$D51="6 CV",IF(Barèmes!$E51&lt;=5000,Barèmes!$E51*0.568,IF(Barèmes!$E51&lt;=20000,Barèmes!$E51*0.32+1244,Barèmes!$E51*0.382)),IF(Barèmes!$D51="7 CV ou plus", IF(Barèmes!$E51&lt;=5000,Barèmes!$E51*0.595,IF(Barèmes!$E51&lt;=20000,Barèmes!$E51*0.337+1288,Barèmes!$E51*0.401))))))))</f>
        <v>0</v>
      </c>
      <c r="B165" s="87" t="b">
        <f>IF(Barèmes!$C51="Frais de déplacement moto", IF(Barèmes!$D51="2 CV ou moins", IF(Barèmes!$E51&lt;=3000,Barèmes!$E51*0.338,IF(Barèmes!$E51&lt;=6000,Barèmes!$E51*0.084+760,Barèmes!$E51*0.211)), IF(OR((Barèmes!$D51="3 CV"),(Barèmes!$D51="4 CV"),(Barèmes!$D51="5 CV")),IF(Barèmes!$E51&lt;=3000,Barèmes!$E51*0.4,IF(Barèmes!$E51&lt;=6000,Barèmes!$E51*0.07+989,Barèmes!$E51*0.235)),IF(OR((Barèmes!$D51="6 CV"),(Barèmes!$D51="7 CV ou plus")),IF(Barèmes!$E51&lt;=3000,Barèmes!$E51*0.518,IF(Barèmes!$E51&lt;=6000,Barèmes!$E51*0.067+1351,Barèmes!$E51*0.292)),IF(Barèmes!$D51="7 CV ou plus",IF(Barèmes!$E51&lt;=3000,Barèmes!$E51*0.518,IF(Barèmes!$E51&lt;=6000,Barèmes!$E51*0.067+1351,Barèmes!$E51*0.292)))))))</f>
        <v>0</v>
      </c>
      <c r="C165" s="87" t="b">
        <f>IF(Barèmes!$C51="Frais de déplacement cyclomoteur", IF(Barèmes!$E51&lt;=2000,Barèmes!$E51*0.269,IF(Barèmes!$E51&lt;=5000,Barèmes!$E51*0.063+412,Barèmes!$E51*0.146)))</f>
        <v>0</v>
      </c>
      <c r="G165" s="87">
        <v>48</v>
      </c>
    </row>
    <row r="166" spans="1:7" hidden="1" x14ac:dyDescent="0.25">
      <c r="A166" s="87" t="b">
        <f>IF(Barèmes!$C52="Frais de déplacement voiture", IF(OR((Barèmes!$D52="2CV ou moins"),(Barèmes!$D52="3 CV")),IF(Barèmes!$E52&lt;=5000,Barèmes!$E52*0.41,IF(Barèmes!$E52&lt;=20000,Barèmes!$E52*0.245+824,Barèmes!$E52*0.286)),IF(Barèmes!$D52="4 CV",IF(Barèmes!$E52&lt;=5000,Barèmes!$E52*0.493,IF(Barèmes!$E52&lt;=20000,Barèmes!$E52*0.277+1082,Barèmes!$E52*0.332)),IF(Barèmes!$D52="5 CV",IF(Barèmes!$E52&lt;=5000,Barèmes!$E52*0.543,IF(Barèmes!$E52&lt;=20000,Barèmes!$E52*0.305+1188,Barèmes!$E52*0.364)),IF(Barèmes!$D52="6 CV",IF(Barèmes!$E52&lt;=5000,Barèmes!$E52*0.568,IF(Barèmes!$E52&lt;=20000,Barèmes!$E52*0.32+1244,Barèmes!$E52*0.382)),IF(Barèmes!$D52="7 CV ou plus", IF(Barèmes!$E52&lt;=5000,Barèmes!$E52*0.595,IF(Barèmes!$E52&lt;=20000,Barèmes!$E52*0.337+1288,Barèmes!$E52*0.401))))))))</f>
        <v>0</v>
      </c>
      <c r="B166" s="87" t="b">
        <f>IF(Barèmes!$C52="Frais de déplacement moto", IF(Barèmes!$D52="2 CV ou moins", IF(Barèmes!$E52&lt;=3000,Barèmes!$E52*0.338,IF(Barèmes!$E52&lt;=6000,Barèmes!$E52*0.084+760,Barèmes!$E52*0.211)), IF(OR((Barèmes!$D52="3 CV"),(Barèmes!$D52="4 CV"),(Barèmes!$D52="5 CV")),IF(Barèmes!$E52&lt;=3000,Barèmes!$E52*0.4,IF(Barèmes!$E52&lt;=6000,Barèmes!$E52*0.07+989,Barèmes!$E52*0.235)),IF(OR((Barèmes!$D52="6 CV"),(Barèmes!$D52="7 CV ou plus")),IF(Barèmes!$E52&lt;=3000,Barèmes!$E52*0.518,IF(Barèmes!$E52&lt;=6000,Barèmes!$E52*0.067+1351,Barèmes!$E52*0.292)),IF(Barèmes!$D52="7 CV ou plus",IF(Barèmes!$E52&lt;=3000,Barèmes!$E52*0.518,IF(Barèmes!$E52&lt;=6000,Barèmes!$E52*0.067+1351,Barèmes!$E52*0.292)))))))</f>
        <v>0</v>
      </c>
      <c r="C166" s="87" t="b">
        <f>IF(Barèmes!$C52="Frais de déplacement cyclomoteur", IF(Barèmes!$E52&lt;=2000,Barèmes!$E52*0.269,IF(Barèmes!$E52&lt;=5000,Barèmes!$E52*0.063+412,Barèmes!$E52*0.146)))</f>
        <v>0</v>
      </c>
      <c r="G166" s="87">
        <v>49</v>
      </c>
    </row>
    <row r="167" spans="1:7" hidden="1" x14ac:dyDescent="0.25">
      <c r="A167" s="87" t="b">
        <f>IF(Barèmes!$C53="Frais de déplacement voiture", IF(OR((Barèmes!$D53="2CV ou moins"),(Barèmes!$D53="3 CV")),IF(Barèmes!$E53&lt;=5000,Barèmes!$E53*0.41,IF(Barèmes!$E53&lt;=20000,Barèmes!$E53*0.245+824,Barèmes!$E53*0.286)),IF(Barèmes!$D53="4 CV",IF(Barèmes!$E53&lt;=5000,Barèmes!$E53*0.493,IF(Barèmes!$E53&lt;=20000,Barèmes!$E53*0.277+1082,Barèmes!$E53*0.332)),IF(Barèmes!$D53="5 CV",IF(Barèmes!$E53&lt;=5000,Barèmes!$E53*0.543,IF(Barèmes!$E53&lt;=20000,Barèmes!$E53*0.305+1188,Barèmes!$E53*0.364)),IF(Barèmes!$D53="6 CV",IF(Barèmes!$E53&lt;=5000,Barèmes!$E53*0.568,IF(Barèmes!$E53&lt;=20000,Barèmes!$E53*0.32+1244,Barèmes!$E53*0.382)),IF(Barèmes!$D53="7 CV ou plus", IF(Barèmes!$E53&lt;=5000,Barèmes!$E53*0.595,IF(Barèmes!$E53&lt;=20000,Barèmes!$E53*0.337+1288,Barèmes!$E53*0.401))))))))</f>
        <v>0</v>
      </c>
      <c r="B167" s="87" t="b">
        <f>IF(Barèmes!$C53="Frais de déplacement moto", IF(Barèmes!$D53="2 CV ou moins", IF(Barèmes!$E53&lt;=3000,Barèmes!$E53*0.338,IF(Barèmes!$E53&lt;=6000,Barèmes!$E53*0.084+760,Barèmes!$E53*0.211)), IF(OR((Barèmes!$D53="3 CV"),(Barèmes!$D53="4 CV"),(Barèmes!$D53="5 CV")),IF(Barèmes!$E53&lt;=3000,Barèmes!$E53*0.4,IF(Barèmes!$E53&lt;=6000,Barèmes!$E53*0.07+989,Barèmes!$E53*0.235)),IF(OR((Barèmes!$D53="6 CV"),(Barèmes!$D53="7 CV ou plus")),IF(Barèmes!$E53&lt;=3000,Barèmes!$E53*0.518,IF(Barèmes!$E53&lt;=6000,Barèmes!$E53*0.067+1351,Barèmes!$E53*0.292)),IF(Barèmes!$D53="7 CV ou plus",IF(Barèmes!$E53&lt;=3000,Barèmes!$E53*0.518,IF(Barèmes!$E53&lt;=6000,Barèmes!$E53*0.067+1351,Barèmes!$E53*0.292)))))))</f>
        <v>0</v>
      </c>
      <c r="C167" s="87" t="b">
        <f>IF(Barèmes!$C53="Frais de déplacement cyclomoteur", IF(Barèmes!$E53&lt;=2000,Barèmes!$E53*0.269,IF(Barèmes!$E53&lt;=5000,Barèmes!$E53*0.063+412,Barèmes!$E53*0.146)))</f>
        <v>0</v>
      </c>
      <c r="G167" s="87">
        <v>50</v>
      </c>
    </row>
    <row r="168" spans="1:7" hidden="1" x14ac:dyDescent="0.25">
      <c r="A168" s="87" t="b">
        <f>IF(Barèmes!$C54="Frais de déplacement voiture", IF(OR((Barèmes!$D54="2CV ou moins"),(Barèmes!$D54="3 CV")),IF(Barèmes!$E54&lt;=5000,Barèmes!$E54*0.41,IF(Barèmes!$E54&lt;=20000,Barèmes!$E54*0.245+824,Barèmes!$E54*0.286)),IF(Barèmes!$D54="4 CV",IF(Barèmes!$E54&lt;=5000,Barèmes!$E54*0.493,IF(Barèmes!$E54&lt;=20000,Barèmes!$E54*0.277+1082,Barèmes!$E54*0.332)),IF(Barèmes!$D54="5 CV",IF(Barèmes!$E54&lt;=5000,Barèmes!$E54*0.543,IF(Barèmes!$E54&lt;=20000,Barèmes!$E54*0.305+1188,Barèmes!$E54*0.364)),IF(Barèmes!$D54="6 CV",IF(Barèmes!$E54&lt;=5000,Barèmes!$E54*0.568,IF(Barèmes!$E54&lt;=20000,Barèmes!$E54*0.32+1244,Barèmes!$E54*0.382)),IF(Barèmes!$D54="7 CV ou plus", IF(Barèmes!$E54&lt;=5000,Barèmes!$E54*0.595,IF(Barèmes!$E54&lt;=20000,Barèmes!$E54*0.337+1288,Barèmes!$E54*0.401))))))))</f>
        <v>0</v>
      </c>
      <c r="B168" s="87" t="b">
        <f>IF(Barèmes!$C54="Frais de déplacement moto", IF(Barèmes!$D54="2 CV ou moins", IF(Barèmes!$E54&lt;=3000,Barèmes!$E54*0.338,IF(Barèmes!$E54&lt;=6000,Barèmes!$E54*0.084+760,Barèmes!$E54*0.211)), IF(OR((Barèmes!$D54="3 CV"),(Barèmes!$D54="4 CV"),(Barèmes!$D54="5 CV")),IF(Barèmes!$E54&lt;=3000,Barèmes!$E54*0.4,IF(Barèmes!$E54&lt;=6000,Barèmes!$E54*0.07+989,Barèmes!$E54*0.235)),IF(OR((Barèmes!$D54="6 CV"),(Barèmes!$D54="7 CV ou plus")),IF(Barèmes!$E54&lt;=3000,Barèmes!$E54*0.518,IF(Barèmes!$E54&lt;=6000,Barèmes!$E54*0.067+1351,Barèmes!$E54*0.292)),IF(Barèmes!$D54="7 CV ou plus",IF(Barèmes!$E54&lt;=3000,Barèmes!$E54*0.518,IF(Barèmes!$E54&lt;=6000,Barèmes!$E54*0.067+1351,Barèmes!$E54*0.292)))))))</f>
        <v>0</v>
      </c>
      <c r="C168" s="87" t="b">
        <f>IF(Barèmes!$C54="Frais de déplacement cyclomoteur", IF(Barèmes!$E54&lt;=2000,Barèmes!$E54*0.269,IF(Barèmes!$E54&lt;=5000,Barèmes!$E54*0.063+412,Barèmes!$E54*0.146)))</f>
        <v>0</v>
      </c>
      <c r="G168" s="87">
        <v>51</v>
      </c>
    </row>
    <row r="169" spans="1:7" hidden="1" x14ac:dyDescent="0.25">
      <c r="A169" s="87" t="b">
        <f>IF(Barèmes!$C55="Frais de déplacement voiture", IF(OR((Barèmes!$D55="2CV ou moins"),(Barèmes!$D55="3 CV")),IF(Barèmes!$E55&lt;=5000,Barèmes!$E55*0.41,IF(Barèmes!$E55&lt;=20000,Barèmes!$E55*0.245+824,Barèmes!$E55*0.286)),IF(Barèmes!$D55="4 CV",IF(Barèmes!$E55&lt;=5000,Barèmes!$E55*0.493,IF(Barèmes!$E55&lt;=20000,Barèmes!$E55*0.277+1082,Barèmes!$E55*0.332)),IF(Barèmes!$D55="5 CV",IF(Barèmes!$E55&lt;=5000,Barèmes!$E55*0.543,IF(Barèmes!$E55&lt;=20000,Barèmes!$E55*0.305+1188,Barèmes!$E55*0.364)),IF(Barèmes!$D55="6 CV",IF(Barèmes!$E55&lt;=5000,Barèmes!$E55*0.568,IF(Barèmes!$E55&lt;=20000,Barèmes!$E55*0.32+1244,Barèmes!$E55*0.382)),IF(Barèmes!$D55="7 CV ou plus", IF(Barèmes!$E55&lt;=5000,Barèmes!$E55*0.595,IF(Barèmes!$E55&lt;=20000,Barèmes!$E55*0.337+1288,Barèmes!$E55*0.401))))))))</f>
        <v>0</v>
      </c>
      <c r="B169" s="87" t="b">
        <f>IF(Barèmes!$C55="Frais de déplacement moto", IF(Barèmes!$D55="2 CV ou moins", IF(Barèmes!$E55&lt;=3000,Barèmes!$E55*0.338,IF(Barèmes!$E55&lt;=6000,Barèmes!$E55*0.084+760,Barèmes!$E55*0.211)), IF(OR((Barèmes!$D55="3 CV"),(Barèmes!$D55="4 CV"),(Barèmes!$D55="5 CV")),IF(Barèmes!$E55&lt;=3000,Barèmes!$E55*0.4,IF(Barèmes!$E55&lt;=6000,Barèmes!$E55*0.07+989,Barèmes!$E55*0.235)),IF(OR((Barèmes!$D55="6 CV"),(Barèmes!$D55="7 CV ou plus")),IF(Barèmes!$E55&lt;=3000,Barèmes!$E55*0.518,IF(Barèmes!$E55&lt;=6000,Barèmes!$E55*0.067+1351,Barèmes!$E55*0.292)),IF(Barèmes!$D55="7 CV ou plus",IF(Barèmes!$E55&lt;=3000,Barèmes!$E55*0.518,IF(Barèmes!$E55&lt;=6000,Barèmes!$E55*0.067+1351,Barèmes!$E55*0.292)))))))</f>
        <v>0</v>
      </c>
      <c r="C169" s="87" t="b">
        <f>IF(Barèmes!$C55="Frais de déplacement cyclomoteur", IF(Barèmes!$E55&lt;=2000,Barèmes!$E55*0.269,IF(Barèmes!$E55&lt;=5000,Barèmes!$E55*0.063+412,Barèmes!$E55*0.146)))</f>
        <v>0</v>
      </c>
      <c r="G169" s="87">
        <v>52</v>
      </c>
    </row>
    <row r="170" spans="1:7" hidden="1" x14ac:dyDescent="0.25">
      <c r="A170" s="87" t="b">
        <f>IF(Barèmes!$C56="Frais de déplacement voiture", IF(OR((Barèmes!$D56="2CV ou moins"),(Barèmes!$D56="3 CV")),IF(Barèmes!$E56&lt;=5000,Barèmes!$E56*0.41,IF(Barèmes!$E56&lt;=20000,Barèmes!$E56*0.245+824,Barèmes!$E56*0.286)),IF(Barèmes!$D56="4 CV",IF(Barèmes!$E56&lt;=5000,Barèmes!$E56*0.493,IF(Barèmes!$E56&lt;=20000,Barèmes!$E56*0.277+1082,Barèmes!$E56*0.332)),IF(Barèmes!$D56="5 CV",IF(Barèmes!$E56&lt;=5000,Barèmes!$E56*0.543,IF(Barèmes!$E56&lt;=20000,Barèmes!$E56*0.305+1188,Barèmes!$E56*0.364)),IF(Barèmes!$D56="6 CV",IF(Barèmes!$E56&lt;=5000,Barèmes!$E56*0.568,IF(Barèmes!$E56&lt;=20000,Barèmes!$E56*0.32+1244,Barèmes!$E56*0.382)),IF(Barèmes!$D56="7 CV ou plus", IF(Barèmes!$E56&lt;=5000,Barèmes!$E56*0.595,IF(Barèmes!$E56&lt;=20000,Barèmes!$E56*0.337+1288,Barèmes!$E56*0.401))))))))</f>
        <v>0</v>
      </c>
      <c r="B170" s="87" t="b">
        <f>IF(Barèmes!$C56="Frais de déplacement moto", IF(Barèmes!$D56="2 CV ou moins", IF(Barèmes!$E56&lt;=3000,Barèmes!$E56*0.338,IF(Barèmes!$E56&lt;=6000,Barèmes!$E56*0.084+760,Barèmes!$E56*0.211)), IF(OR((Barèmes!$D56="3 CV"),(Barèmes!$D56="4 CV"),(Barèmes!$D56="5 CV")),IF(Barèmes!$E56&lt;=3000,Barèmes!$E56*0.4,IF(Barèmes!$E56&lt;=6000,Barèmes!$E56*0.07+989,Barèmes!$E56*0.235)),IF(OR((Barèmes!$D56="6 CV"),(Barèmes!$D56="7 CV ou plus")),IF(Barèmes!$E56&lt;=3000,Barèmes!$E56*0.518,IF(Barèmes!$E56&lt;=6000,Barèmes!$E56*0.067+1351,Barèmes!$E56*0.292)),IF(Barèmes!$D56="7 CV ou plus",IF(Barèmes!$E56&lt;=3000,Barèmes!$E56*0.518,IF(Barèmes!$E56&lt;=6000,Barèmes!$E56*0.067+1351,Barèmes!$E56*0.292)))))))</f>
        <v>0</v>
      </c>
      <c r="C170" s="87" t="b">
        <f>IF(Barèmes!$C56="Frais de déplacement cyclomoteur", IF(Barèmes!$E56&lt;=2000,Barèmes!$E56*0.269,IF(Barèmes!$E56&lt;=5000,Barèmes!$E56*0.063+412,Barèmes!$E56*0.146)))</f>
        <v>0</v>
      </c>
      <c r="G170" s="87">
        <v>53</v>
      </c>
    </row>
    <row r="171" spans="1:7" hidden="1" x14ac:dyDescent="0.25">
      <c r="A171" s="87" t="b">
        <f>IF(Barèmes!$C57="Frais de déplacement voiture", IF(OR((Barèmes!$D57="2CV ou moins"),(Barèmes!$D57="3 CV")),IF(Barèmes!$E57&lt;=5000,Barèmes!$E57*0.41,IF(Barèmes!$E57&lt;=20000,Barèmes!$E57*0.245+824,Barèmes!$E57*0.286)),IF(Barèmes!$D57="4 CV",IF(Barèmes!$E57&lt;=5000,Barèmes!$E57*0.493,IF(Barèmes!$E57&lt;=20000,Barèmes!$E57*0.277+1082,Barèmes!$E57*0.332)),IF(Barèmes!$D57="5 CV",IF(Barèmes!$E57&lt;=5000,Barèmes!$E57*0.543,IF(Barèmes!$E57&lt;=20000,Barèmes!$E57*0.305+1188,Barèmes!$E57*0.364)),IF(Barèmes!$D57="6 CV",IF(Barèmes!$E57&lt;=5000,Barèmes!$E57*0.568,IF(Barèmes!$E57&lt;=20000,Barèmes!$E57*0.32+1244,Barèmes!$E57*0.382)),IF(Barèmes!$D57="7 CV ou plus", IF(Barèmes!$E57&lt;=5000,Barèmes!$E57*0.595,IF(Barèmes!$E57&lt;=20000,Barèmes!$E57*0.337+1288,Barèmes!$E57*0.401))))))))</f>
        <v>0</v>
      </c>
      <c r="B171" s="87" t="b">
        <f>IF(Barèmes!$C57="Frais de déplacement moto", IF(Barèmes!$D57="2 CV ou moins", IF(Barèmes!$E57&lt;=3000,Barèmes!$E57*0.338,IF(Barèmes!$E57&lt;=6000,Barèmes!$E57*0.084+760,Barèmes!$E57*0.211)), IF(OR((Barèmes!$D57="3 CV"),(Barèmes!$D57="4 CV"),(Barèmes!$D57="5 CV")),IF(Barèmes!$E57&lt;=3000,Barèmes!$E57*0.4,IF(Barèmes!$E57&lt;=6000,Barèmes!$E57*0.07+989,Barèmes!$E57*0.235)),IF(OR((Barèmes!$D57="6 CV"),(Barèmes!$D57="7 CV ou plus")),IF(Barèmes!$E57&lt;=3000,Barèmes!$E57*0.518,IF(Barèmes!$E57&lt;=6000,Barèmes!$E57*0.067+1351,Barèmes!$E57*0.292)),IF(Barèmes!$D57="7 CV ou plus",IF(Barèmes!$E57&lt;=3000,Barèmes!$E57*0.518,IF(Barèmes!$E57&lt;=6000,Barèmes!$E57*0.067+1351,Barèmes!$E57*0.292)))))))</f>
        <v>0</v>
      </c>
      <c r="C171" s="87" t="b">
        <f>IF(Barèmes!$C57="Frais de déplacement cyclomoteur", IF(Barèmes!$E57&lt;=2000,Barèmes!$E57*0.269,IF(Barèmes!$E57&lt;=5000,Barèmes!$E57*0.063+412,Barèmes!$E57*0.146)))</f>
        <v>0</v>
      </c>
      <c r="G171" s="87">
        <v>54</v>
      </c>
    </row>
    <row r="172" spans="1:7" hidden="1" x14ac:dyDescent="0.25">
      <c r="A172" s="87" t="b">
        <f>IF(Barèmes!$C58="Frais de déplacement voiture", IF(OR((Barèmes!$D58="2CV ou moins"),(Barèmes!$D58="3 CV")),IF(Barèmes!$E58&lt;=5000,Barèmes!$E58*0.41,IF(Barèmes!$E58&lt;=20000,Barèmes!$E58*0.245+824,Barèmes!$E58*0.286)),IF(Barèmes!$D58="4 CV",IF(Barèmes!$E58&lt;=5000,Barèmes!$E58*0.493,IF(Barèmes!$E58&lt;=20000,Barèmes!$E58*0.277+1082,Barèmes!$E58*0.332)),IF(Barèmes!$D58="5 CV",IF(Barèmes!$E58&lt;=5000,Barèmes!$E58*0.543,IF(Barèmes!$E58&lt;=20000,Barèmes!$E58*0.305+1188,Barèmes!$E58*0.364)),IF(Barèmes!$D58="6 CV",IF(Barèmes!$E58&lt;=5000,Barèmes!$E58*0.568,IF(Barèmes!$E58&lt;=20000,Barèmes!$E58*0.32+1244,Barèmes!$E58*0.382)),IF(Barèmes!$D58="7 CV ou plus", IF(Barèmes!$E58&lt;=5000,Barèmes!$E58*0.595,IF(Barèmes!$E58&lt;=20000,Barèmes!$E58*0.337+1288,Barèmes!$E58*0.401))))))))</f>
        <v>0</v>
      </c>
      <c r="B172" s="87" t="b">
        <f>IF(Barèmes!$C58="Frais de déplacement moto", IF(Barèmes!$D58="2 CV ou moins", IF(Barèmes!$E58&lt;=3000,Barèmes!$E58*0.338,IF(Barèmes!$E58&lt;=6000,Barèmes!$E58*0.084+760,Barèmes!$E58*0.211)), IF(OR((Barèmes!$D58="3 CV"),(Barèmes!$D58="4 CV"),(Barèmes!$D58="5 CV")),IF(Barèmes!$E58&lt;=3000,Barèmes!$E58*0.4,IF(Barèmes!$E58&lt;=6000,Barèmes!$E58*0.07+989,Barèmes!$E58*0.235)),IF(OR((Barèmes!$D58="6 CV"),(Barèmes!$D58="7 CV ou plus")),IF(Barèmes!$E58&lt;=3000,Barèmes!$E58*0.518,IF(Barèmes!$E58&lt;=6000,Barèmes!$E58*0.067+1351,Barèmes!$E58*0.292)),IF(Barèmes!$D58="7 CV ou plus",IF(Barèmes!$E58&lt;=3000,Barèmes!$E58*0.518,IF(Barèmes!$E58&lt;=6000,Barèmes!$E58*0.067+1351,Barèmes!$E58*0.292)))))))</f>
        <v>0</v>
      </c>
      <c r="C172" s="87" t="b">
        <f>IF(Barèmes!$C58="Frais de déplacement cyclomoteur", IF(Barèmes!$E58&lt;=2000,Barèmes!$E58*0.269,IF(Barèmes!$E58&lt;=5000,Barèmes!$E58*0.063+412,Barèmes!$E58*0.146)))</f>
        <v>0</v>
      </c>
      <c r="G172" s="87">
        <v>55</v>
      </c>
    </row>
    <row r="173" spans="1:7" hidden="1" x14ac:dyDescent="0.25">
      <c r="A173" s="87" t="b">
        <f>IF(Barèmes!$C59="Frais de déplacement voiture", IF(OR((Barèmes!$D59="2CV ou moins"),(Barèmes!$D59="3 CV")),IF(Barèmes!$E59&lt;=5000,Barèmes!$E59*0.41,IF(Barèmes!$E59&lt;=20000,Barèmes!$E59*0.245+824,Barèmes!$E59*0.286)),IF(Barèmes!$D59="4 CV",IF(Barèmes!$E59&lt;=5000,Barèmes!$E59*0.493,IF(Barèmes!$E59&lt;=20000,Barèmes!$E59*0.277+1082,Barèmes!$E59*0.332)),IF(Barèmes!$D59="5 CV",IF(Barèmes!$E59&lt;=5000,Barèmes!$E59*0.543,IF(Barèmes!$E59&lt;=20000,Barèmes!$E59*0.305+1188,Barèmes!$E59*0.364)),IF(Barèmes!$D59="6 CV",IF(Barèmes!$E59&lt;=5000,Barèmes!$E59*0.568,IF(Barèmes!$E59&lt;=20000,Barèmes!$E59*0.32+1244,Barèmes!$E59*0.382)),IF(Barèmes!$D59="7 CV ou plus", IF(Barèmes!$E59&lt;=5000,Barèmes!$E59*0.595,IF(Barèmes!$E59&lt;=20000,Barèmes!$E59*0.337+1288,Barèmes!$E59*0.401))))))))</f>
        <v>0</v>
      </c>
      <c r="B173" s="87" t="b">
        <f>IF(Barèmes!$C59="Frais de déplacement moto", IF(Barèmes!$D59="2 CV ou moins", IF(Barèmes!$E59&lt;=3000,Barèmes!$E59*0.338,IF(Barèmes!$E59&lt;=6000,Barèmes!$E59*0.084+760,Barèmes!$E59*0.211)), IF(OR((Barèmes!$D59="3 CV"),(Barèmes!$D59="4 CV"),(Barèmes!$D59="5 CV")),IF(Barèmes!$E59&lt;=3000,Barèmes!$E59*0.4,IF(Barèmes!$E59&lt;=6000,Barèmes!$E59*0.07+989,Barèmes!$E59*0.235)),IF(OR((Barèmes!$D59="6 CV"),(Barèmes!$D59="7 CV ou plus")),IF(Barèmes!$E59&lt;=3000,Barèmes!$E59*0.518,IF(Barèmes!$E59&lt;=6000,Barèmes!$E59*0.067+1351,Barèmes!$E59*0.292)),IF(Barèmes!$D59="7 CV ou plus",IF(Barèmes!$E59&lt;=3000,Barèmes!$E59*0.518,IF(Barèmes!$E59&lt;=6000,Barèmes!$E59*0.067+1351,Barèmes!$E59*0.292)))))))</f>
        <v>0</v>
      </c>
      <c r="C173" s="87" t="b">
        <f>IF(Barèmes!$C59="Frais de déplacement cyclomoteur", IF(Barèmes!$E59&lt;=2000,Barèmes!$E59*0.269,IF(Barèmes!$E59&lt;=5000,Barèmes!$E59*0.063+412,Barèmes!$E59*0.146)))</f>
        <v>0</v>
      </c>
      <c r="G173" s="87">
        <v>56</v>
      </c>
    </row>
    <row r="174" spans="1:7" hidden="1" x14ac:dyDescent="0.25">
      <c r="A174" s="87" t="b">
        <f>IF(Barèmes!$C60="Frais de déplacement voiture", IF(OR((Barèmes!$D60="2CV ou moins"),(Barèmes!$D60="3 CV")),IF(Barèmes!$E60&lt;=5000,Barèmes!$E60*0.41,IF(Barèmes!$E60&lt;=20000,Barèmes!$E60*0.245+824,Barèmes!$E60*0.286)),IF(Barèmes!$D60="4 CV",IF(Barèmes!$E60&lt;=5000,Barèmes!$E60*0.493,IF(Barèmes!$E60&lt;=20000,Barèmes!$E60*0.277+1082,Barèmes!$E60*0.332)),IF(Barèmes!$D60="5 CV",IF(Barèmes!$E60&lt;=5000,Barèmes!$E60*0.543,IF(Barèmes!$E60&lt;=20000,Barèmes!$E60*0.305+1188,Barèmes!$E60*0.364)),IF(Barèmes!$D60="6 CV",IF(Barèmes!$E60&lt;=5000,Barèmes!$E60*0.568,IF(Barèmes!$E60&lt;=20000,Barèmes!$E60*0.32+1244,Barèmes!$E60*0.382)),IF(Barèmes!$D60="7 CV ou plus", IF(Barèmes!$E60&lt;=5000,Barèmes!$E60*0.595,IF(Barèmes!$E60&lt;=20000,Barèmes!$E60*0.337+1288,Barèmes!$E60*0.401))))))))</f>
        <v>0</v>
      </c>
      <c r="B174" s="87" t="b">
        <f>IF(Barèmes!$C60="Frais de déplacement moto", IF(Barèmes!$D60="2 CV ou moins", IF(Barèmes!$E60&lt;=3000,Barèmes!$E60*0.338,IF(Barèmes!$E60&lt;=6000,Barèmes!$E60*0.084+760,Barèmes!$E60*0.211)), IF(OR((Barèmes!$D60="3 CV"),(Barèmes!$D60="4 CV"),(Barèmes!$D60="5 CV")),IF(Barèmes!$E60&lt;=3000,Barèmes!$E60*0.4,IF(Barèmes!$E60&lt;=6000,Barèmes!$E60*0.07+989,Barèmes!$E60*0.235)),IF(OR((Barèmes!$D60="6 CV"),(Barèmes!$D60="7 CV ou plus")),IF(Barèmes!$E60&lt;=3000,Barèmes!$E60*0.518,IF(Barèmes!$E60&lt;=6000,Barèmes!$E60*0.067+1351,Barèmes!$E60*0.292)),IF(Barèmes!$D60="7 CV ou plus",IF(Barèmes!$E60&lt;=3000,Barèmes!$E60*0.518,IF(Barèmes!$E60&lt;=6000,Barèmes!$E60*0.067+1351,Barèmes!$E60*0.292)))))))</f>
        <v>0</v>
      </c>
      <c r="C174" s="87" t="b">
        <f>IF(Barèmes!$C60="Frais de déplacement cyclomoteur", IF(Barèmes!$E60&lt;=2000,Barèmes!$E60*0.269,IF(Barèmes!$E60&lt;=5000,Barèmes!$E60*0.063+412,Barèmes!$E60*0.146)))</f>
        <v>0</v>
      </c>
      <c r="G174" s="87">
        <v>57</v>
      </c>
    </row>
    <row r="175" spans="1:7" hidden="1" x14ac:dyDescent="0.25">
      <c r="A175" s="87" t="b">
        <f>IF(Barèmes!$C61="Frais de déplacement voiture", IF(OR((Barèmes!$D61="2CV ou moins"),(Barèmes!$D61="3 CV")),IF(Barèmes!$E61&lt;=5000,Barèmes!$E61*0.41,IF(Barèmes!$E61&lt;=20000,Barèmes!$E61*0.245+824,Barèmes!$E61*0.286)),IF(Barèmes!$D61="4 CV",IF(Barèmes!$E61&lt;=5000,Barèmes!$E61*0.493,IF(Barèmes!$E61&lt;=20000,Barèmes!$E61*0.277+1082,Barèmes!$E61*0.332)),IF(Barèmes!$D61="5 CV",IF(Barèmes!$E61&lt;=5000,Barèmes!$E61*0.543,IF(Barèmes!$E61&lt;=20000,Barèmes!$E61*0.305+1188,Barèmes!$E61*0.364)),IF(Barèmes!$D61="6 CV",IF(Barèmes!$E61&lt;=5000,Barèmes!$E61*0.568,IF(Barèmes!$E61&lt;=20000,Barèmes!$E61*0.32+1244,Barèmes!$E61*0.382)),IF(Barèmes!$D61="7 CV ou plus", IF(Barèmes!$E61&lt;=5000,Barèmes!$E61*0.595,IF(Barèmes!$E61&lt;=20000,Barèmes!$E61*0.337+1288,Barèmes!$E61*0.401))))))))</f>
        <v>0</v>
      </c>
      <c r="B175" s="87" t="b">
        <f>IF(Barèmes!$C61="Frais de déplacement moto", IF(Barèmes!$D61="2 CV ou moins", IF(Barèmes!$E61&lt;=3000,Barèmes!$E61*0.338,IF(Barèmes!$E61&lt;=6000,Barèmes!$E61*0.084+760,Barèmes!$E61*0.211)), IF(OR((Barèmes!$D61="3 CV"),(Barèmes!$D61="4 CV"),(Barèmes!$D61="5 CV")),IF(Barèmes!$E61&lt;=3000,Barèmes!$E61*0.4,IF(Barèmes!$E61&lt;=6000,Barèmes!$E61*0.07+989,Barèmes!$E61*0.235)),IF(OR((Barèmes!$D61="6 CV"),(Barèmes!$D61="7 CV ou plus")),IF(Barèmes!$E61&lt;=3000,Barèmes!$E61*0.518,IF(Barèmes!$E61&lt;=6000,Barèmes!$E61*0.067+1351,Barèmes!$E61*0.292)),IF(Barèmes!$D61="7 CV ou plus",IF(Barèmes!$E61&lt;=3000,Barèmes!$E61*0.518,IF(Barèmes!$E61&lt;=6000,Barèmes!$E61*0.067+1351,Barèmes!$E61*0.292)))))))</f>
        <v>0</v>
      </c>
      <c r="C175" s="87" t="b">
        <f>IF(Barèmes!$C61="Frais de déplacement cyclomoteur", IF(Barèmes!$E61&lt;=2000,Barèmes!$E61*0.269,IF(Barèmes!$E61&lt;=5000,Barèmes!$E61*0.063+412,Barèmes!$E61*0.146)))</f>
        <v>0</v>
      </c>
      <c r="G175" s="87">
        <v>58</v>
      </c>
    </row>
    <row r="176" spans="1:7" hidden="1" x14ac:dyDescent="0.25">
      <c r="A176" s="87" t="b">
        <f>IF(Barèmes!$C62="Frais de déplacement voiture", IF(OR((Barèmes!$D62="2CV ou moins"),(Barèmes!$D62="3 CV")),IF(Barèmes!$E62&lt;=5000,Barèmes!$E62*0.41,IF(Barèmes!$E62&lt;=20000,Barèmes!$E62*0.245+824,Barèmes!$E62*0.286)),IF(Barèmes!$D62="4 CV",IF(Barèmes!$E62&lt;=5000,Barèmes!$E62*0.493,IF(Barèmes!$E62&lt;=20000,Barèmes!$E62*0.277+1082,Barèmes!$E62*0.332)),IF(Barèmes!$D62="5 CV",IF(Barèmes!$E62&lt;=5000,Barèmes!$E62*0.543,IF(Barèmes!$E62&lt;=20000,Barèmes!$E62*0.305+1188,Barèmes!$E62*0.364)),IF(Barèmes!$D62="6 CV",IF(Barèmes!$E62&lt;=5000,Barèmes!$E62*0.568,IF(Barèmes!$E62&lt;=20000,Barèmes!$E62*0.32+1244,Barèmes!$E62*0.382)),IF(Barèmes!$D62="7 CV ou plus", IF(Barèmes!$E62&lt;=5000,Barèmes!$E62*0.595,IF(Barèmes!$E62&lt;=20000,Barèmes!$E62*0.337+1288,Barèmes!$E62*0.401))))))))</f>
        <v>0</v>
      </c>
      <c r="B176" s="87" t="b">
        <f>IF(Barèmes!$C62="Frais de déplacement moto", IF(Barèmes!$D62="2 CV ou moins", IF(Barèmes!$E62&lt;=3000,Barèmes!$E62*0.338,IF(Barèmes!$E62&lt;=6000,Barèmes!$E62*0.084+760,Barèmes!$E62*0.211)), IF(OR((Barèmes!$D62="3 CV"),(Barèmes!$D62="4 CV"),(Barèmes!$D62="5 CV")),IF(Barèmes!$E62&lt;=3000,Barèmes!$E62*0.4,IF(Barèmes!$E62&lt;=6000,Barèmes!$E62*0.07+989,Barèmes!$E62*0.235)),IF(OR((Barèmes!$D62="6 CV"),(Barèmes!$D62="7 CV ou plus")),IF(Barèmes!$E62&lt;=3000,Barèmes!$E62*0.518,IF(Barèmes!$E62&lt;=6000,Barèmes!$E62*0.067+1351,Barèmes!$E62*0.292)),IF(Barèmes!$D62="7 CV ou plus",IF(Barèmes!$E62&lt;=3000,Barèmes!$E62*0.518,IF(Barèmes!$E62&lt;=6000,Barèmes!$E62*0.067+1351,Barèmes!$E62*0.292)))))))</f>
        <v>0</v>
      </c>
      <c r="C176" s="87" t="b">
        <f>IF(Barèmes!$C62="Frais de déplacement cyclomoteur", IF(Barèmes!$E62&lt;=2000,Barèmes!$E62*0.269,IF(Barèmes!$E62&lt;=5000,Barèmes!$E62*0.063+412,Barèmes!$E62*0.146)))</f>
        <v>0</v>
      </c>
      <c r="G176" s="87">
        <v>59</v>
      </c>
    </row>
    <row r="177" spans="1:7" hidden="1" x14ac:dyDescent="0.25">
      <c r="A177" s="87" t="b">
        <f>IF(Barèmes!$C63="Frais de déplacement voiture", IF(OR((Barèmes!$D63="2CV ou moins"),(Barèmes!$D63="3 CV")),IF(Barèmes!$E63&lt;=5000,Barèmes!$E63*0.41,IF(Barèmes!$E63&lt;=20000,Barèmes!$E63*0.245+824,Barèmes!$E63*0.286)),IF(Barèmes!$D63="4 CV",IF(Barèmes!$E63&lt;=5000,Barèmes!$E63*0.493,IF(Barèmes!$E63&lt;=20000,Barèmes!$E63*0.277+1082,Barèmes!$E63*0.332)),IF(Barèmes!$D63="5 CV",IF(Barèmes!$E63&lt;=5000,Barèmes!$E63*0.543,IF(Barèmes!$E63&lt;=20000,Barèmes!$E63*0.305+1188,Barèmes!$E63*0.364)),IF(Barèmes!$D63="6 CV",IF(Barèmes!$E63&lt;=5000,Barèmes!$E63*0.568,IF(Barèmes!$E63&lt;=20000,Barèmes!$E63*0.32+1244,Barèmes!$E63*0.382)),IF(Barèmes!$D63="7 CV ou plus", IF(Barèmes!$E63&lt;=5000,Barèmes!$E63*0.595,IF(Barèmes!$E63&lt;=20000,Barèmes!$E63*0.337+1288,Barèmes!$E63*0.401))))))))</f>
        <v>0</v>
      </c>
      <c r="B177" s="87" t="b">
        <f>IF(Barèmes!$C63="Frais de déplacement moto", IF(Barèmes!$D63="2 CV ou moins", IF(Barèmes!$E63&lt;=3000,Barèmes!$E63*0.338,IF(Barèmes!$E63&lt;=6000,Barèmes!$E63*0.084+760,Barèmes!$E63*0.211)), IF(OR((Barèmes!$D63="3 CV"),(Barèmes!$D63="4 CV"),(Barèmes!$D63="5 CV")),IF(Barèmes!$E63&lt;=3000,Barèmes!$E63*0.4,IF(Barèmes!$E63&lt;=6000,Barèmes!$E63*0.07+989,Barèmes!$E63*0.235)),IF(OR((Barèmes!$D63="6 CV"),(Barèmes!$D63="7 CV ou plus")),IF(Barèmes!$E63&lt;=3000,Barèmes!$E63*0.518,IF(Barèmes!$E63&lt;=6000,Barèmes!$E63*0.067+1351,Barèmes!$E63*0.292)),IF(Barèmes!$D63="7 CV ou plus",IF(Barèmes!$E63&lt;=3000,Barèmes!$E63*0.518,IF(Barèmes!$E63&lt;=6000,Barèmes!$E63*0.067+1351,Barèmes!$E63*0.292)))))))</f>
        <v>0</v>
      </c>
      <c r="C177" s="87" t="b">
        <f>IF(Barèmes!$C63="Frais de déplacement cyclomoteur", IF(Barèmes!$E63&lt;=2000,Barèmes!$E63*0.269,IF(Barèmes!$E63&lt;=5000,Barèmes!$E63*0.063+412,Barèmes!$E63*0.146)))</f>
        <v>0</v>
      </c>
      <c r="G177" s="87">
        <v>60</v>
      </c>
    </row>
    <row r="178" spans="1:7" hidden="1" x14ac:dyDescent="0.25">
      <c r="A178" s="87" t="b">
        <f>IF(Barèmes!$C64="Frais de déplacement voiture", IF(OR((Barèmes!$D64="2CV ou moins"),(Barèmes!$D64="3 CV")),IF(Barèmes!$E64&lt;=5000,Barèmes!$E64*0.41,IF(Barèmes!$E64&lt;=20000,Barèmes!$E64*0.245+824,Barèmes!$E64*0.286)),IF(Barèmes!$D64="4 CV",IF(Barèmes!$E64&lt;=5000,Barèmes!$E64*0.493,IF(Barèmes!$E64&lt;=20000,Barèmes!$E64*0.277+1082,Barèmes!$E64*0.332)),IF(Barèmes!$D64="5 CV",IF(Barèmes!$E64&lt;=5000,Barèmes!$E64*0.543,IF(Barèmes!$E64&lt;=20000,Barèmes!$E64*0.305+1188,Barèmes!$E64*0.364)),IF(Barèmes!$D64="6 CV",IF(Barèmes!$E64&lt;=5000,Barèmes!$E64*0.568,IF(Barèmes!$E64&lt;=20000,Barèmes!$E64*0.32+1244,Barèmes!$E64*0.382)),IF(Barèmes!$D64="7 CV ou plus", IF(Barèmes!$E64&lt;=5000,Barèmes!$E64*0.595,IF(Barèmes!$E64&lt;=20000,Barèmes!$E64*0.337+1288,Barèmes!$E64*0.401))))))))</f>
        <v>0</v>
      </c>
      <c r="B178" s="87" t="b">
        <f>IF(Barèmes!$C64="Frais de déplacement moto", IF(Barèmes!$D64="2 CV ou moins", IF(Barèmes!$E64&lt;=3000,Barèmes!$E64*0.338,IF(Barèmes!$E64&lt;=6000,Barèmes!$E64*0.084+760,Barèmes!$E64*0.211)), IF(OR((Barèmes!$D64="3 CV"),(Barèmes!$D64="4 CV"),(Barèmes!$D64="5 CV")),IF(Barèmes!$E64&lt;=3000,Barèmes!$E64*0.4,IF(Barèmes!$E64&lt;=6000,Barèmes!$E64*0.07+989,Barèmes!$E64*0.235)),IF(OR((Barèmes!$D64="6 CV"),(Barèmes!$D64="7 CV ou plus")),IF(Barèmes!$E64&lt;=3000,Barèmes!$E64*0.518,IF(Barèmes!$E64&lt;=6000,Barèmes!$E64*0.067+1351,Barèmes!$E64*0.292)),IF(Barèmes!$D64="7 CV ou plus",IF(Barèmes!$E64&lt;=3000,Barèmes!$E64*0.518,IF(Barèmes!$E64&lt;=6000,Barèmes!$E64*0.067+1351,Barèmes!$E64*0.292)))))))</f>
        <v>0</v>
      </c>
      <c r="C178" s="87" t="b">
        <f>IF(Barèmes!$C64="Frais de déplacement cyclomoteur", IF(Barèmes!$E64&lt;=2000,Barèmes!$E64*0.269,IF(Barèmes!$E64&lt;=5000,Barèmes!$E64*0.063+412,Barèmes!$E64*0.146)))</f>
        <v>0</v>
      </c>
      <c r="G178" s="87">
        <v>61</v>
      </c>
    </row>
    <row r="179" spans="1:7" hidden="1" x14ac:dyDescent="0.25">
      <c r="A179" s="87" t="b">
        <f>IF(Barèmes!$C65="Frais de déplacement voiture", IF(OR((Barèmes!$D65="2CV ou moins"),(Barèmes!$D65="3 CV")),IF(Barèmes!$E65&lt;=5000,Barèmes!$E65*0.41,IF(Barèmes!$E65&lt;=20000,Barèmes!$E65*0.245+824,Barèmes!$E65*0.286)),IF(Barèmes!$D65="4 CV",IF(Barèmes!$E65&lt;=5000,Barèmes!$E65*0.493,IF(Barèmes!$E65&lt;=20000,Barèmes!$E65*0.277+1082,Barèmes!$E65*0.332)),IF(Barèmes!$D65="5 CV",IF(Barèmes!$E65&lt;=5000,Barèmes!$E65*0.543,IF(Barèmes!$E65&lt;=20000,Barèmes!$E65*0.305+1188,Barèmes!$E65*0.364)),IF(Barèmes!$D65="6 CV",IF(Barèmes!$E65&lt;=5000,Barèmes!$E65*0.568,IF(Barèmes!$E65&lt;=20000,Barèmes!$E65*0.32+1244,Barèmes!$E65*0.382)),IF(Barèmes!$D65="7 CV ou plus", IF(Barèmes!$E65&lt;=5000,Barèmes!$E65*0.595,IF(Barèmes!$E65&lt;=20000,Barèmes!$E65*0.337+1288,Barèmes!$E65*0.401))))))))</f>
        <v>0</v>
      </c>
      <c r="B179" s="87" t="b">
        <f>IF(Barèmes!$C65="Frais de déplacement moto", IF(Barèmes!$D65="2 CV ou moins", IF(Barèmes!$E65&lt;=3000,Barèmes!$E65*0.338,IF(Barèmes!$E65&lt;=6000,Barèmes!$E65*0.084+760,Barèmes!$E65*0.211)), IF(OR((Barèmes!$D65="3 CV"),(Barèmes!$D65="4 CV"),(Barèmes!$D65="5 CV")),IF(Barèmes!$E65&lt;=3000,Barèmes!$E65*0.4,IF(Barèmes!$E65&lt;=6000,Barèmes!$E65*0.07+989,Barèmes!$E65*0.235)),IF(OR((Barèmes!$D65="6 CV"),(Barèmes!$D65="7 CV ou plus")),IF(Barèmes!$E65&lt;=3000,Barèmes!$E65*0.518,IF(Barèmes!$E65&lt;=6000,Barèmes!$E65*0.067+1351,Barèmes!$E65*0.292)),IF(Barèmes!$D65="7 CV ou plus",IF(Barèmes!$E65&lt;=3000,Barèmes!$E65*0.518,IF(Barèmes!$E65&lt;=6000,Barèmes!$E65*0.067+1351,Barèmes!$E65*0.292)))))))</f>
        <v>0</v>
      </c>
      <c r="C179" s="87" t="b">
        <f>IF(Barèmes!$C65="Frais de déplacement cyclomoteur", IF(Barèmes!$E65&lt;=2000,Barèmes!$E65*0.269,IF(Barèmes!$E65&lt;=5000,Barèmes!$E65*0.063+412,Barèmes!$E65*0.146)))</f>
        <v>0</v>
      </c>
      <c r="G179" s="87">
        <v>62</v>
      </c>
    </row>
    <row r="180" spans="1:7" hidden="1" x14ac:dyDescent="0.25">
      <c r="A180" s="87" t="b">
        <f>IF(Barèmes!$C66="Frais de déplacement voiture", IF(OR((Barèmes!$D66="2CV ou moins"),(Barèmes!$D66="3 CV")),IF(Barèmes!$E66&lt;=5000,Barèmes!$E66*0.41,IF(Barèmes!$E66&lt;=20000,Barèmes!$E66*0.245+824,Barèmes!$E66*0.286)),IF(Barèmes!$D66="4 CV",IF(Barèmes!$E66&lt;=5000,Barèmes!$E66*0.493,IF(Barèmes!$E66&lt;=20000,Barèmes!$E66*0.277+1082,Barèmes!$E66*0.332)),IF(Barèmes!$D66="5 CV",IF(Barèmes!$E66&lt;=5000,Barèmes!$E66*0.543,IF(Barèmes!$E66&lt;=20000,Barèmes!$E66*0.305+1188,Barèmes!$E66*0.364)),IF(Barèmes!$D66="6 CV",IF(Barèmes!$E66&lt;=5000,Barèmes!$E66*0.568,IF(Barèmes!$E66&lt;=20000,Barèmes!$E66*0.32+1244,Barèmes!$E66*0.382)),IF(Barèmes!$D66="7 CV ou plus", IF(Barèmes!$E66&lt;=5000,Barèmes!$E66*0.595,IF(Barèmes!$E66&lt;=20000,Barèmes!$E66*0.337+1288,Barèmes!$E66*0.401))))))))</f>
        <v>0</v>
      </c>
      <c r="B180" s="87" t="b">
        <f>IF(Barèmes!$C66="Frais de déplacement moto", IF(Barèmes!$D66="2 CV ou moins", IF(Barèmes!$E66&lt;=3000,Barèmes!$E66*0.338,IF(Barèmes!$E66&lt;=6000,Barèmes!$E66*0.084+760,Barèmes!$E66*0.211)), IF(OR((Barèmes!$D66="3 CV"),(Barèmes!$D66="4 CV"),(Barèmes!$D66="5 CV")),IF(Barèmes!$E66&lt;=3000,Barèmes!$E66*0.4,IF(Barèmes!$E66&lt;=6000,Barèmes!$E66*0.07+989,Barèmes!$E66*0.235)),IF(OR((Barèmes!$D66="6 CV"),(Barèmes!$D66="7 CV ou plus")),IF(Barèmes!$E66&lt;=3000,Barèmes!$E66*0.518,IF(Barèmes!$E66&lt;=6000,Barèmes!$E66*0.067+1351,Barèmes!$E66*0.292)),IF(Barèmes!$D66="7 CV ou plus",IF(Barèmes!$E66&lt;=3000,Barèmes!$E66*0.518,IF(Barèmes!$E66&lt;=6000,Barèmes!$E66*0.067+1351,Barèmes!$E66*0.292)))))))</f>
        <v>0</v>
      </c>
      <c r="C180" s="87" t="b">
        <f>IF(Barèmes!$C66="Frais de déplacement cyclomoteur", IF(Barèmes!$E66&lt;=2000,Barèmes!$E66*0.269,IF(Barèmes!$E66&lt;=5000,Barèmes!$E66*0.063+412,Barèmes!$E66*0.146)))</f>
        <v>0</v>
      </c>
      <c r="G180" s="87">
        <v>63</v>
      </c>
    </row>
    <row r="181" spans="1:7" hidden="1" x14ac:dyDescent="0.25">
      <c r="A181" s="87" t="b">
        <f>IF(Barèmes!$C67="Frais de déplacement voiture", IF(OR((Barèmes!$D67="2CV ou moins"),(Barèmes!$D67="3 CV")),IF(Barèmes!$E67&lt;=5000,Barèmes!$E67*0.41,IF(Barèmes!$E67&lt;=20000,Barèmes!$E67*0.245+824,Barèmes!$E67*0.286)),IF(Barèmes!$D67="4 CV",IF(Barèmes!$E67&lt;=5000,Barèmes!$E67*0.493,IF(Barèmes!$E67&lt;=20000,Barèmes!$E67*0.277+1082,Barèmes!$E67*0.332)),IF(Barèmes!$D67="5 CV",IF(Barèmes!$E67&lt;=5000,Barèmes!$E67*0.543,IF(Barèmes!$E67&lt;=20000,Barèmes!$E67*0.305+1188,Barèmes!$E67*0.364)),IF(Barèmes!$D67="6 CV",IF(Barèmes!$E67&lt;=5000,Barèmes!$E67*0.568,IF(Barèmes!$E67&lt;=20000,Barèmes!$E67*0.32+1244,Barèmes!$E67*0.382)),IF(Barèmes!$D67="7 CV ou plus", IF(Barèmes!$E67&lt;=5000,Barèmes!$E67*0.595,IF(Barèmes!$E67&lt;=20000,Barèmes!$E67*0.337+1288,Barèmes!$E67*0.401))))))))</f>
        <v>0</v>
      </c>
      <c r="B181" s="87" t="b">
        <f>IF(Barèmes!$C67="Frais de déplacement moto", IF(Barèmes!$D67="2 CV ou moins", IF(Barèmes!$E67&lt;=3000,Barèmes!$E67*0.338,IF(Barèmes!$E67&lt;=6000,Barèmes!$E67*0.084+760,Barèmes!$E67*0.211)), IF(OR((Barèmes!$D67="3 CV"),(Barèmes!$D67="4 CV"),(Barèmes!$D67="5 CV")),IF(Barèmes!$E67&lt;=3000,Barèmes!$E67*0.4,IF(Barèmes!$E67&lt;=6000,Barèmes!$E67*0.07+989,Barèmes!$E67*0.235)),IF(OR((Barèmes!$D67="6 CV"),(Barèmes!$D67="7 CV ou plus")),IF(Barèmes!$E67&lt;=3000,Barèmes!$E67*0.518,IF(Barèmes!$E67&lt;=6000,Barèmes!$E67*0.067+1351,Barèmes!$E67*0.292)),IF(Barèmes!$D67="7 CV ou plus",IF(Barèmes!$E67&lt;=3000,Barèmes!$E67*0.518,IF(Barèmes!$E67&lt;=6000,Barèmes!$E67*0.067+1351,Barèmes!$E67*0.292)))))))</f>
        <v>0</v>
      </c>
      <c r="C181" s="87" t="b">
        <f>IF(Barèmes!$C67="Frais de déplacement cyclomoteur", IF(Barèmes!$E67&lt;=2000,Barèmes!$E67*0.269,IF(Barèmes!$E67&lt;=5000,Barèmes!$E67*0.063+412,Barèmes!$E67*0.146)))</f>
        <v>0</v>
      </c>
      <c r="G181" s="87">
        <v>64</v>
      </c>
    </row>
    <row r="182" spans="1:7" hidden="1" x14ac:dyDescent="0.25">
      <c r="A182" s="87" t="b">
        <f>IF(Barèmes!$C68="Frais de déplacement voiture", IF(OR((Barèmes!$D68="2CV ou moins"),(Barèmes!$D68="3 CV")),IF(Barèmes!$E68&lt;=5000,Barèmes!$E68*0.41,IF(Barèmes!$E68&lt;=20000,Barèmes!$E68*0.245+824,Barèmes!$E68*0.286)),IF(Barèmes!$D68="4 CV",IF(Barèmes!$E68&lt;=5000,Barèmes!$E68*0.493,IF(Barèmes!$E68&lt;=20000,Barèmes!$E68*0.277+1082,Barèmes!$E68*0.332)),IF(Barèmes!$D68="5 CV",IF(Barèmes!$E68&lt;=5000,Barèmes!$E68*0.543,IF(Barèmes!$E68&lt;=20000,Barèmes!$E68*0.305+1188,Barèmes!$E68*0.364)),IF(Barèmes!$D68="6 CV",IF(Barèmes!$E68&lt;=5000,Barèmes!$E68*0.568,IF(Barèmes!$E68&lt;=20000,Barèmes!$E68*0.32+1244,Barèmes!$E68*0.382)),IF(Barèmes!$D68="7 CV ou plus", IF(Barèmes!$E68&lt;=5000,Barèmes!$E68*0.595,IF(Barèmes!$E68&lt;=20000,Barèmes!$E68*0.337+1288,Barèmes!$E68*0.401))))))))</f>
        <v>0</v>
      </c>
      <c r="B182" s="87" t="b">
        <f>IF(Barèmes!$C68="Frais de déplacement moto", IF(Barèmes!$D68="2 CV ou moins", IF(Barèmes!$E68&lt;=3000,Barèmes!$E68*0.338,IF(Barèmes!$E68&lt;=6000,Barèmes!$E68*0.084+760,Barèmes!$E68*0.211)), IF(OR((Barèmes!$D68="3 CV"),(Barèmes!$D68="4 CV"),(Barèmes!$D68="5 CV")),IF(Barèmes!$E68&lt;=3000,Barèmes!$E68*0.4,IF(Barèmes!$E68&lt;=6000,Barèmes!$E68*0.07+989,Barèmes!$E68*0.235)),IF(OR((Barèmes!$D68="6 CV"),(Barèmes!$D68="7 CV ou plus")),IF(Barèmes!$E68&lt;=3000,Barèmes!$E68*0.518,IF(Barèmes!$E68&lt;=6000,Barèmes!$E68*0.067+1351,Barèmes!$E68*0.292)),IF(Barèmes!$D68="7 CV ou plus",IF(Barèmes!$E68&lt;=3000,Barèmes!$E68*0.518,IF(Barèmes!$E68&lt;=6000,Barèmes!$E68*0.067+1351,Barèmes!$E68*0.292)))))))</f>
        <v>0</v>
      </c>
      <c r="C182" s="87" t="b">
        <f>IF(Barèmes!$C68="Frais de déplacement cyclomoteur", IF(Barèmes!$E68&lt;=2000,Barèmes!$E68*0.269,IF(Barèmes!$E68&lt;=5000,Barèmes!$E68*0.063+412,Barèmes!$E68*0.146)))</f>
        <v>0</v>
      </c>
      <c r="G182" s="87">
        <v>65</v>
      </c>
    </row>
    <row r="183" spans="1:7" hidden="1" x14ac:dyDescent="0.25">
      <c r="A183" s="87" t="b">
        <f>IF(Barèmes!$C69="Frais de déplacement voiture", IF(OR((Barèmes!$D69="2CV ou moins"),(Barèmes!$D69="3 CV")),IF(Barèmes!$E69&lt;=5000,Barèmes!$E69*0.41,IF(Barèmes!$E69&lt;=20000,Barèmes!$E69*0.245+824,Barèmes!$E69*0.286)),IF(Barèmes!$D69="4 CV",IF(Barèmes!$E69&lt;=5000,Barèmes!$E69*0.493,IF(Barèmes!$E69&lt;=20000,Barèmes!$E69*0.277+1082,Barèmes!$E69*0.332)),IF(Barèmes!$D69="5 CV",IF(Barèmes!$E69&lt;=5000,Barèmes!$E69*0.543,IF(Barèmes!$E69&lt;=20000,Barèmes!$E69*0.305+1188,Barèmes!$E69*0.364)),IF(Barèmes!$D69="6 CV",IF(Barèmes!$E69&lt;=5000,Barèmes!$E69*0.568,IF(Barèmes!$E69&lt;=20000,Barèmes!$E69*0.32+1244,Barèmes!$E69*0.382)),IF(Barèmes!$D69="7 CV ou plus", IF(Barèmes!$E69&lt;=5000,Barèmes!$E69*0.595,IF(Barèmes!$E69&lt;=20000,Barèmes!$E69*0.337+1288,Barèmes!$E69*0.401))))))))</f>
        <v>0</v>
      </c>
      <c r="B183" s="87" t="b">
        <f>IF(Barèmes!$C69="Frais de déplacement moto", IF(Barèmes!$D69="2 CV ou moins", IF(Barèmes!$E69&lt;=3000,Barèmes!$E69*0.338,IF(Barèmes!$E69&lt;=6000,Barèmes!$E69*0.084+760,Barèmes!$E69*0.211)), IF(OR((Barèmes!$D69="3 CV"),(Barèmes!$D69="4 CV"),(Barèmes!$D69="5 CV")),IF(Barèmes!$E69&lt;=3000,Barèmes!$E69*0.4,IF(Barèmes!$E69&lt;=6000,Barèmes!$E69*0.07+989,Barèmes!$E69*0.235)),IF(OR((Barèmes!$D69="6 CV"),(Barèmes!$D69="7 CV ou plus")),IF(Barèmes!$E69&lt;=3000,Barèmes!$E69*0.518,IF(Barèmes!$E69&lt;=6000,Barèmes!$E69*0.067+1351,Barèmes!$E69*0.292)),IF(Barèmes!$D69="7 CV ou plus",IF(Barèmes!$E69&lt;=3000,Barèmes!$E69*0.518,IF(Barèmes!$E69&lt;=6000,Barèmes!$E69*0.067+1351,Barèmes!$E69*0.292)))))))</f>
        <v>0</v>
      </c>
      <c r="C183" s="87" t="b">
        <f>IF(Barèmes!$C69="Frais de déplacement cyclomoteur", IF(Barèmes!$E69&lt;=2000,Barèmes!$E69*0.269,IF(Barèmes!$E69&lt;=5000,Barèmes!$E69*0.063+412,Barèmes!$E69*0.146)))</f>
        <v>0</v>
      </c>
      <c r="G183" s="87">
        <v>66</v>
      </c>
    </row>
    <row r="184" spans="1:7" hidden="1" x14ac:dyDescent="0.25">
      <c r="A184" s="87" t="b">
        <f>IF(Barèmes!$C70="Frais de déplacement voiture", IF(OR((Barèmes!$D70="2CV ou moins"),(Barèmes!$D70="3 CV")),IF(Barèmes!$E70&lt;=5000,Barèmes!$E70*0.41,IF(Barèmes!$E70&lt;=20000,Barèmes!$E70*0.245+824,Barèmes!$E70*0.286)),IF(Barèmes!$D70="4 CV",IF(Barèmes!$E70&lt;=5000,Barèmes!$E70*0.493,IF(Barèmes!$E70&lt;=20000,Barèmes!$E70*0.277+1082,Barèmes!$E70*0.332)),IF(Barèmes!$D70="5 CV",IF(Barèmes!$E70&lt;=5000,Barèmes!$E70*0.543,IF(Barèmes!$E70&lt;=20000,Barèmes!$E70*0.305+1188,Barèmes!$E70*0.364)),IF(Barèmes!$D70="6 CV",IF(Barèmes!$E70&lt;=5000,Barèmes!$E70*0.568,IF(Barèmes!$E70&lt;=20000,Barèmes!$E70*0.32+1244,Barèmes!$E70*0.382)),IF(Barèmes!$D70="7 CV ou plus", IF(Barèmes!$E70&lt;=5000,Barèmes!$E70*0.595,IF(Barèmes!$E70&lt;=20000,Barèmes!$E70*0.337+1288,Barèmes!$E70*0.401))))))))</f>
        <v>0</v>
      </c>
      <c r="B184" s="87" t="b">
        <f>IF(Barèmes!$C70="Frais de déplacement moto", IF(Barèmes!$D70="2 CV ou moins", IF(Barèmes!$E70&lt;=3000,Barèmes!$E70*0.338,IF(Barèmes!$E70&lt;=6000,Barèmes!$E70*0.084+760,Barèmes!$E70*0.211)), IF(OR((Barèmes!$D70="3 CV"),(Barèmes!$D70="4 CV"),(Barèmes!$D70="5 CV")),IF(Barèmes!$E70&lt;=3000,Barèmes!$E70*0.4,IF(Barèmes!$E70&lt;=6000,Barèmes!$E70*0.07+989,Barèmes!$E70*0.235)),IF(OR((Barèmes!$D70="6 CV"),(Barèmes!$D70="7 CV ou plus")),IF(Barèmes!$E70&lt;=3000,Barèmes!$E70*0.518,IF(Barèmes!$E70&lt;=6000,Barèmes!$E70*0.067+1351,Barèmes!$E70*0.292)),IF(Barèmes!$D70="7 CV ou plus",IF(Barèmes!$E70&lt;=3000,Barèmes!$E70*0.518,IF(Barèmes!$E70&lt;=6000,Barèmes!$E70*0.067+1351,Barèmes!$E70*0.292)))))))</f>
        <v>0</v>
      </c>
      <c r="C184" s="87" t="b">
        <f>IF(Barèmes!$C70="Frais de déplacement cyclomoteur", IF(Barèmes!$E70&lt;=2000,Barèmes!$E70*0.269,IF(Barèmes!$E70&lt;=5000,Barèmes!$E70*0.063+412,Barèmes!$E70*0.146)))</f>
        <v>0</v>
      </c>
      <c r="G184" s="87">
        <v>67</v>
      </c>
    </row>
    <row r="185" spans="1:7" hidden="1" x14ac:dyDescent="0.25">
      <c r="A185" s="87" t="b">
        <f>IF(Barèmes!$C71="Frais de déplacement voiture", IF(OR((Barèmes!$D71="2CV ou moins"),(Barèmes!$D71="3 CV")),IF(Barèmes!$E71&lt;=5000,Barèmes!$E71*0.41,IF(Barèmes!$E71&lt;=20000,Barèmes!$E71*0.245+824,Barèmes!$E71*0.286)),IF(Barèmes!$D71="4 CV",IF(Barèmes!$E71&lt;=5000,Barèmes!$E71*0.493,IF(Barèmes!$E71&lt;=20000,Barèmes!$E71*0.277+1082,Barèmes!$E71*0.332)),IF(Barèmes!$D71="5 CV",IF(Barèmes!$E71&lt;=5000,Barèmes!$E71*0.543,IF(Barèmes!$E71&lt;=20000,Barèmes!$E71*0.305+1188,Barèmes!$E71*0.364)),IF(Barèmes!$D71="6 CV",IF(Barèmes!$E71&lt;=5000,Barèmes!$E71*0.568,IF(Barèmes!$E71&lt;=20000,Barèmes!$E71*0.32+1244,Barèmes!$E71*0.382)),IF(Barèmes!$D71="7 CV ou plus", IF(Barèmes!$E71&lt;=5000,Barèmes!$E71*0.595,IF(Barèmes!$E71&lt;=20000,Barèmes!$E71*0.337+1288,Barèmes!$E71*0.401))))))))</f>
        <v>0</v>
      </c>
      <c r="B185" s="87" t="b">
        <f>IF(Barèmes!$C71="Frais de déplacement moto", IF(Barèmes!$D71="2 CV ou moins", IF(Barèmes!$E71&lt;=3000,Barèmes!$E71*0.338,IF(Barèmes!$E71&lt;=6000,Barèmes!$E71*0.084+760,Barèmes!$E71*0.211)), IF(OR((Barèmes!$D71="3 CV"),(Barèmes!$D71="4 CV"),(Barèmes!$D71="5 CV")),IF(Barèmes!$E71&lt;=3000,Barèmes!$E71*0.4,IF(Barèmes!$E71&lt;=6000,Barèmes!$E71*0.07+989,Barèmes!$E71*0.235)),IF(OR((Barèmes!$D71="6 CV"),(Barèmes!$D71="7 CV ou plus")),IF(Barèmes!$E71&lt;=3000,Barèmes!$E71*0.518,IF(Barèmes!$E71&lt;=6000,Barèmes!$E71*0.067+1351,Barèmes!$E71*0.292)),IF(Barèmes!$D71="7 CV ou plus",IF(Barèmes!$E71&lt;=3000,Barèmes!$E71*0.518,IF(Barèmes!$E71&lt;=6000,Barèmes!$E71*0.067+1351,Barèmes!$E71*0.292)))))))</f>
        <v>0</v>
      </c>
      <c r="C185" s="87" t="b">
        <f>IF(Barèmes!$C71="Frais de déplacement cyclomoteur", IF(Barèmes!$E71&lt;=2000,Barèmes!$E71*0.269,IF(Barèmes!$E71&lt;=5000,Barèmes!$E71*0.063+412,Barèmes!$E71*0.146)))</f>
        <v>0</v>
      </c>
      <c r="G185" s="87">
        <v>68</v>
      </c>
    </row>
    <row r="186" spans="1:7" hidden="1" x14ac:dyDescent="0.25">
      <c r="A186" s="87" t="b">
        <f>IF(Barèmes!$C72="Frais de déplacement voiture", IF(OR((Barèmes!$D72="2CV ou moins"),(Barèmes!$D72="3 CV")),IF(Barèmes!$E72&lt;=5000,Barèmes!$E72*0.41,IF(Barèmes!$E72&lt;=20000,Barèmes!$E72*0.245+824,Barèmes!$E72*0.286)),IF(Barèmes!$D72="4 CV",IF(Barèmes!$E72&lt;=5000,Barèmes!$E72*0.493,IF(Barèmes!$E72&lt;=20000,Barèmes!$E72*0.277+1082,Barèmes!$E72*0.332)),IF(Barèmes!$D72="5 CV",IF(Barèmes!$E72&lt;=5000,Barèmes!$E72*0.543,IF(Barèmes!$E72&lt;=20000,Barèmes!$E72*0.305+1188,Barèmes!$E72*0.364)),IF(Barèmes!$D72="6 CV",IF(Barèmes!$E72&lt;=5000,Barèmes!$E72*0.568,IF(Barèmes!$E72&lt;=20000,Barèmes!$E72*0.32+1244,Barèmes!$E72*0.382)),IF(Barèmes!$D72="7 CV ou plus", IF(Barèmes!$E72&lt;=5000,Barèmes!$E72*0.595,IF(Barèmes!$E72&lt;=20000,Barèmes!$E72*0.337+1288,Barèmes!$E72*0.401))))))))</f>
        <v>0</v>
      </c>
      <c r="B186" s="87" t="b">
        <f>IF(Barèmes!$C72="Frais de déplacement moto", IF(Barèmes!$D72="2 CV ou moins", IF(Barèmes!$E72&lt;=3000,Barèmes!$E72*0.338,IF(Barèmes!$E72&lt;=6000,Barèmes!$E72*0.084+760,Barèmes!$E72*0.211)), IF(OR((Barèmes!$D72="3 CV"),(Barèmes!$D72="4 CV"),(Barèmes!$D72="5 CV")),IF(Barèmes!$E72&lt;=3000,Barèmes!$E72*0.4,IF(Barèmes!$E72&lt;=6000,Barèmes!$E72*0.07+989,Barèmes!$E72*0.235)),IF(OR((Barèmes!$D72="6 CV"),(Barèmes!$D72="7 CV ou plus")),IF(Barèmes!$E72&lt;=3000,Barèmes!$E72*0.518,IF(Barèmes!$E72&lt;=6000,Barèmes!$E72*0.067+1351,Barèmes!$E72*0.292)),IF(Barèmes!$D72="7 CV ou plus",IF(Barèmes!$E72&lt;=3000,Barèmes!$E72*0.518,IF(Barèmes!$E72&lt;=6000,Barèmes!$E72*0.067+1351,Barèmes!$E72*0.292)))))))</f>
        <v>0</v>
      </c>
      <c r="C186" s="87" t="b">
        <f>IF(Barèmes!$C72="Frais de déplacement cyclomoteur", IF(Barèmes!$E72&lt;=2000,Barèmes!$E72*0.269,IF(Barèmes!$E72&lt;=5000,Barèmes!$E72*0.063+412,Barèmes!$E72*0.146)))</f>
        <v>0</v>
      </c>
      <c r="G186" s="87">
        <v>69</v>
      </c>
    </row>
    <row r="187" spans="1:7" hidden="1" x14ac:dyDescent="0.25">
      <c r="A187" s="87" t="b">
        <f>IF(Barèmes!$C73="Frais de déplacement voiture", IF(OR((Barèmes!$D73="2CV ou moins"),(Barèmes!$D73="3 CV")),IF(Barèmes!$E73&lt;=5000,Barèmes!$E73*0.41,IF(Barèmes!$E73&lt;=20000,Barèmes!$E73*0.245+824,Barèmes!$E73*0.286)),IF(Barèmes!$D73="4 CV",IF(Barèmes!$E73&lt;=5000,Barèmes!$E73*0.493,IF(Barèmes!$E73&lt;=20000,Barèmes!$E73*0.277+1082,Barèmes!$E73*0.332)),IF(Barèmes!$D73="5 CV",IF(Barèmes!$E73&lt;=5000,Barèmes!$E73*0.543,IF(Barèmes!$E73&lt;=20000,Barèmes!$E73*0.305+1188,Barèmes!$E73*0.364)),IF(Barèmes!$D73="6 CV",IF(Barèmes!$E73&lt;=5000,Barèmes!$E73*0.568,IF(Barèmes!$E73&lt;=20000,Barèmes!$E73*0.32+1244,Barèmes!$E73*0.382)),IF(Barèmes!$D73="7 CV ou plus", IF(Barèmes!$E73&lt;=5000,Barèmes!$E73*0.595,IF(Barèmes!$E73&lt;=20000,Barèmes!$E73*0.337+1288,Barèmes!$E73*0.401))))))))</f>
        <v>0</v>
      </c>
      <c r="B187" s="87" t="b">
        <f>IF(Barèmes!$C73="Frais de déplacement moto", IF(Barèmes!$D73="2 CV ou moins", IF(Barèmes!$E73&lt;=3000,Barèmes!$E73*0.338,IF(Barèmes!$E73&lt;=6000,Barèmes!$E73*0.084+760,Barèmes!$E73*0.211)), IF(OR((Barèmes!$D73="3 CV"),(Barèmes!$D73="4 CV"),(Barèmes!$D73="5 CV")),IF(Barèmes!$E73&lt;=3000,Barèmes!$E73*0.4,IF(Barèmes!$E73&lt;=6000,Barèmes!$E73*0.07+989,Barèmes!$E73*0.235)),IF(OR((Barèmes!$D73="6 CV"),(Barèmes!$D73="7 CV ou plus")),IF(Barèmes!$E73&lt;=3000,Barèmes!$E73*0.518,IF(Barèmes!$E73&lt;=6000,Barèmes!$E73*0.067+1351,Barèmes!$E73*0.292)),IF(Barèmes!$D73="7 CV ou plus",IF(Barèmes!$E73&lt;=3000,Barèmes!$E73*0.518,IF(Barèmes!$E73&lt;=6000,Barèmes!$E73*0.067+1351,Barèmes!$E73*0.292)))))))</f>
        <v>0</v>
      </c>
      <c r="C187" s="87" t="b">
        <f>IF(Barèmes!$C73="Frais de déplacement cyclomoteur", IF(Barèmes!$E73&lt;=2000,Barèmes!$E73*0.269,IF(Barèmes!$E73&lt;=5000,Barèmes!$E73*0.063+412,Barèmes!$E73*0.146)))</f>
        <v>0</v>
      </c>
      <c r="G187" s="87">
        <v>70</v>
      </c>
    </row>
    <row r="188" spans="1:7" hidden="1" x14ac:dyDescent="0.25">
      <c r="A188" s="87" t="b">
        <f>IF(Barèmes!$C74="Frais de déplacement voiture", IF(OR((Barèmes!$D74="2CV ou moins"),(Barèmes!$D74="3 CV")),IF(Barèmes!$E74&lt;=5000,Barèmes!$E74*0.41,IF(Barèmes!$E74&lt;=20000,Barèmes!$E74*0.245+824,Barèmes!$E74*0.286)),IF(Barèmes!$D74="4 CV",IF(Barèmes!$E74&lt;=5000,Barèmes!$E74*0.493,IF(Barèmes!$E74&lt;=20000,Barèmes!$E74*0.277+1082,Barèmes!$E74*0.332)),IF(Barèmes!$D74="5 CV",IF(Barèmes!$E74&lt;=5000,Barèmes!$E74*0.543,IF(Barèmes!$E74&lt;=20000,Barèmes!$E74*0.305+1188,Barèmes!$E74*0.364)),IF(Barèmes!$D74="6 CV",IF(Barèmes!$E74&lt;=5000,Barèmes!$E74*0.568,IF(Barèmes!$E74&lt;=20000,Barèmes!$E74*0.32+1244,Barèmes!$E74*0.382)),IF(Barèmes!$D74="7 CV ou plus", IF(Barèmes!$E74&lt;=5000,Barèmes!$E74*0.595,IF(Barèmes!$E74&lt;=20000,Barèmes!$E74*0.337+1288,Barèmes!$E74*0.401))))))))</f>
        <v>0</v>
      </c>
      <c r="B188" s="87" t="b">
        <f>IF(Barèmes!$C74="Frais de déplacement moto", IF(Barèmes!$D74="2 CV ou moins", IF(Barèmes!$E74&lt;=3000,Barèmes!$E74*0.338,IF(Barèmes!$E74&lt;=6000,Barèmes!$E74*0.084+760,Barèmes!$E74*0.211)), IF(OR((Barèmes!$D74="3 CV"),(Barèmes!$D74="4 CV"),(Barèmes!$D74="5 CV")),IF(Barèmes!$E74&lt;=3000,Barèmes!$E74*0.4,IF(Barèmes!$E74&lt;=6000,Barèmes!$E74*0.07+989,Barèmes!$E74*0.235)),IF(OR((Barèmes!$D74="6 CV"),(Barèmes!$D74="7 CV ou plus")),IF(Barèmes!$E74&lt;=3000,Barèmes!$E74*0.518,IF(Barèmes!$E74&lt;=6000,Barèmes!$E74*0.067+1351,Barèmes!$E74*0.292)),IF(Barèmes!$D74="7 CV ou plus",IF(Barèmes!$E74&lt;=3000,Barèmes!$E74*0.518,IF(Barèmes!$E74&lt;=6000,Barèmes!$E74*0.067+1351,Barèmes!$E74*0.292)))))))</f>
        <v>0</v>
      </c>
      <c r="C188" s="87" t="b">
        <f>IF(Barèmes!$C74="Frais de déplacement cyclomoteur", IF(Barèmes!$E74&lt;=2000,Barèmes!$E74*0.269,IF(Barèmes!$E74&lt;=5000,Barèmes!$E74*0.063+412,Barèmes!$E74*0.146)))</f>
        <v>0</v>
      </c>
      <c r="G188" s="87">
        <v>71</v>
      </c>
    </row>
    <row r="189" spans="1:7" hidden="1" x14ac:dyDescent="0.25">
      <c r="A189" s="87" t="b">
        <f>IF(Barèmes!$C75="Frais de déplacement voiture", IF(OR((Barèmes!$D75="2CV ou moins"),(Barèmes!$D75="3 CV")),IF(Barèmes!$E75&lt;=5000,Barèmes!$E75*0.41,IF(Barèmes!$E75&lt;=20000,Barèmes!$E75*0.245+824,Barèmes!$E75*0.286)),IF(Barèmes!$D75="4 CV",IF(Barèmes!$E75&lt;=5000,Barèmes!$E75*0.493,IF(Barèmes!$E75&lt;=20000,Barèmes!$E75*0.277+1082,Barèmes!$E75*0.332)),IF(Barèmes!$D75="5 CV",IF(Barèmes!$E75&lt;=5000,Barèmes!$E75*0.543,IF(Barèmes!$E75&lt;=20000,Barèmes!$E75*0.305+1188,Barèmes!$E75*0.364)),IF(Barèmes!$D75="6 CV",IF(Barèmes!$E75&lt;=5000,Barèmes!$E75*0.568,IF(Barèmes!$E75&lt;=20000,Barèmes!$E75*0.32+1244,Barèmes!$E75*0.382)),IF(Barèmes!$D75="7 CV ou plus", IF(Barèmes!$E75&lt;=5000,Barèmes!$E75*0.595,IF(Barèmes!$E75&lt;=20000,Barèmes!$E75*0.337+1288,Barèmes!$E75*0.401))))))))</f>
        <v>0</v>
      </c>
      <c r="B189" s="87" t="b">
        <f>IF(Barèmes!$C75="Frais de déplacement moto", IF(Barèmes!$D75="2 CV ou moins", IF(Barèmes!$E75&lt;=3000,Barèmes!$E75*0.338,IF(Barèmes!$E75&lt;=6000,Barèmes!$E75*0.084+760,Barèmes!$E75*0.211)), IF(OR((Barèmes!$D75="3 CV"),(Barèmes!$D75="4 CV"),(Barèmes!$D75="5 CV")),IF(Barèmes!$E75&lt;=3000,Barèmes!$E75*0.4,IF(Barèmes!$E75&lt;=6000,Barèmes!$E75*0.07+989,Barèmes!$E75*0.235)),IF(OR((Barèmes!$D75="6 CV"),(Barèmes!$D75="7 CV ou plus")),IF(Barèmes!$E75&lt;=3000,Barèmes!$E75*0.518,IF(Barèmes!$E75&lt;=6000,Barèmes!$E75*0.067+1351,Barèmes!$E75*0.292)),IF(Barèmes!$D75="7 CV ou plus",IF(Barèmes!$E75&lt;=3000,Barèmes!$E75*0.518,IF(Barèmes!$E75&lt;=6000,Barèmes!$E75*0.067+1351,Barèmes!$E75*0.292)))))))</f>
        <v>0</v>
      </c>
      <c r="C189" s="87" t="b">
        <f>IF(Barèmes!$C75="Frais de déplacement cyclomoteur", IF(Barèmes!$E75&lt;=2000,Barèmes!$E75*0.269,IF(Barèmes!$E75&lt;=5000,Barèmes!$E75*0.063+412,Barèmes!$E75*0.146)))</f>
        <v>0</v>
      </c>
      <c r="G189" s="87">
        <v>72</v>
      </c>
    </row>
    <row r="190" spans="1:7" hidden="1" x14ac:dyDescent="0.25">
      <c r="A190" s="87" t="b">
        <f>IF(Barèmes!$C76="Frais de déplacement voiture", IF(OR((Barèmes!$D76="2CV ou moins"),(Barèmes!$D76="3 CV")),IF(Barèmes!$E76&lt;=5000,Barèmes!$E76*0.41,IF(Barèmes!$E76&lt;=20000,Barèmes!$E76*0.245+824,Barèmes!$E76*0.286)),IF(Barèmes!$D76="4 CV",IF(Barèmes!$E76&lt;=5000,Barèmes!$E76*0.493,IF(Barèmes!$E76&lt;=20000,Barèmes!$E76*0.277+1082,Barèmes!$E76*0.332)),IF(Barèmes!$D76="5 CV",IF(Barèmes!$E76&lt;=5000,Barèmes!$E76*0.543,IF(Barèmes!$E76&lt;=20000,Barèmes!$E76*0.305+1188,Barèmes!$E76*0.364)),IF(Barèmes!$D76="6 CV",IF(Barèmes!$E76&lt;=5000,Barèmes!$E76*0.568,IF(Barèmes!$E76&lt;=20000,Barèmes!$E76*0.32+1244,Barèmes!$E76*0.382)),IF(Barèmes!$D76="7 CV ou plus", IF(Barèmes!$E76&lt;=5000,Barèmes!$E76*0.595,IF(Barèmes!$E76&lt;=20000,Barèmes!$E76*0.337+1288,Barèmes!$E76*0.401))))))))</f>
        <v>0</v>
      </c>
      <c r="B190" s="87" t="b">
        <f>IF(Barèmes!$C76="Frais de déplacement moto", IF(Barèmes!$D76="2 CV ou moins", IF(Barèmes!$E76&lt;=3000,Barèmes!$E76*0.338,IF(Barèmes!$E76&lt;=6000,Barèmes!$E76*0.084+760,Barèmes!$E76*0.211)), IF(OR((Barèmes!$D76="3 CV"),(Barèmes!$D76="4 CV"),(Barèmes!$D76="5 CV")),IF(Barèmes!$E76&lt;=3000,Barèmes!$E76*0.4,IF(Barèmes!$E76&lt;=6000,Barèmes!$E76*0.07+989,Barèmes!$E76*0.235)),IF(OR((Barèmes!$D76="6 CV"),(Barèmes!$D76="7 CV ou plus")),IF(Barèmes!$E76&lt;=3000,Barèmes!$E76*0.518,IF(Barèmes!$E76&lt;=6000,Barèmes!$E76*0.067+1351,Barèmes!$E76*0.292)),IF(Barèmes!$D76="7 CV ou plus",IF(Barèmes!$E76&lt;=3000,Barèmes!$E76*0.518,IF(Barèmes!$E76&lt;=6000,Barèmes!$E76*0.067+1351,Barèmes!$E76*0.292)))))))</f>
        <v>0</v>
      </c>
      <c r="C190" s="87" t="b">
        <f>IF(Barèmes!$C76="Frais de déplacement cyclomoteur", IF(Barèmes!$E76&lt;=2000,Barèmes!$E76*0.269,IF(Barèmes!$E76&lt;=5000,Barèmes!$E76*0.063+412,Barèmes!$E76*0.146)))</f>
        <v>0</v>
      </c>
      <c r="G190" s="87">
        <v>73</v>
      </c>
    </row>
    <row r="191" spans="1:7" hidden="1" x14ac:dyDescent="0.25">
      <c r="A191" s="87" t="b">
        <f>IF(Barèmes!$C77="Frais de déplacement voiture", IF(OR((Barèmes!$D77="2CV ou moins"),(Barèmes!$D77="3 CV")),IF(Barèmes!$E77&lt;=5000,Barèmes!$E77*0.41,IF(Barèmes!$E77&lt;=20000,Barèmes!$E77*0.245+824,Barèmes!$E77*0.286)),IF(Barèmes!$D77="4 CV",IF(Barèmes!$E77&lt;=5000,Barèmes!$E77*0.493,IF(Barèmes!$E77&lt;=20000,Barèmes!$E77*0.277+1082,Barèmes!$E77*0.332)),IF(Barèmes!$D77="5 CV",IF(Barèmes!$E77&lt;=5000,Barèmes!$E77*0.543,IF(Barèmes!$E77&lt;=20000,Barèmes!$E77*0.305+1188,Barèmes!$E77*0.364)),IF(Barèmes!$D77="6 CV",IF(Barèmes!$E77&lt;=5000,Barèmes!$E77*0.568,IF(Barèmes!$E77&lt;=20000,Barèmes!$E77*0.32+1244,Barèmes!$E77*0.382)),IF(Barèmes!$D77="7 CV ou plus", IF(Barèmes!$E77&lt;=5000,Barèmes!$E77*0.595,IF(Barèmes!$E77&lt;=20000,Barèmes!$E77*0.337+1288,Barèmes!$E77*0.401))))))))</f>
        <v>0</v>
      </c>
      <c r="B191" s="87" t="b">
        <f>IF(Barèmes!$C77="Frais de déplacement moto", IF(Barèmes!$D77="2 CV ou moins", IF(Barèmes!$E77&lt;=3000,Barèmes!$E77*0.338,IF(Barèmes!$E77&lt;=6000,Barèmes!$E77*0.084+760,Barèmes!$E77*0.211)), IF(OR((Barèmes!$D77="3 CV"),(Barèmes!$D77="4 CV"),(Barèmes!$D77="5 CV")),IF(Barèmes!$E77&lt;=3000,Barèmes!$E77*0.4,IF(Barèmes!$E77&lt;=6000,Barèmes!$E77*0.07+989,Barèmes!$E77*0.235)),IF(OR((Barèmes!$D77="6 CV"),(Barèmes!$D77="7 CV ou plus")),IF(Barèmes!$E77&lt;=3000,Barèmes!$E77*0.518,IF(Barèmes!$E77&lt;=6000,Barèmes!$E77*0.067+1351,Barèmes!$E77*0.292)),IF(Barèmes!$D77="7 CV ou plus",IF(Barèmes!$E77&lt;=3000,Barèmes!$E77*0.518,IF(Barèmes!$E77&lt;=6000,Barèmes!$E77*0.067+1351,Barèmes!$E77*0.292)))))))</f>
        <v>0</v>
      </c>
      <c r="C191" s="87" t="b">
        <f>IF(Barèmes!$C77="Frais de déplacement cyclomoteur", IF(Barèmes!$E77&lt;=2000,Barèmes!$E77*0.269,IF(Barèmes!$E77&lt;=5000,Barèmes!$E77*0.063+412,Barèmes!$E77*0.146)))</f>
        <v>0</v>
      </c>
      <c r="G191" s="87">
        <v>74</v>
      </c>
    </row>
    <row r="192" spans="1:7" hidden="1" x14ac:dyDescent="0.25">
      <c r="A192" s="87" t="b">
        <f>IF(Barèmes!$C78="Frais de déplacement voiture", IF(OR((Barèmes!$D78="2CV ou moins"),(Barèmes!$D78="3 CV")),IF(Barèmes!$E78&lt;=5000,Barèmes!$E78*0.41,IF(Barèmes!$E78&lt;=20000,Barèmes!$E78*0.245+824,Barèmes!$E78*0.286)),IF(Barèmes!$D78="4 CV",IF(Barèmes!$E78&lt;=5000,Barèmes!$E78*0.493,IF(Barèmes!$E78&lt;=20000,Barèmes!$E78*0.277+1082,Barèmes!$E78*0.332)),IF(Barèmes!$D78="5 CV",IF(Barèmes!$E78&lt;=5000,Barèmes!$E78*0.543,IF(Barèmes!$E78&lt;=20000,Barèmes!$E78*0.305+1188,Barèmes!$E78*0.364)),IF(Barèmes!$D78="6 CV",IF(Barèmes!$E78&lt;=5000,Barèmes!$E78*0.568,IF(Barèmes!$E78&lt;=20000,Barèmes!$E78*0.32+1244,Barèmes!$E78*0.382)),IF(Barèmes!$D78="7 CV ou plus", IF(Barèmes!$E78&lt;=5000,Barèmes!$E78*0.595,IF(Barèmes!$E78&lt;=20000,Barèmes!$E78*0.337+1288,Barèmes!$E78*0.401))))))))</f>
        <v>0</v>
      </c>
      <c r="B192" s="87" t="b">
        <f>IF(Barèmes!$C78="Frais de déplacement moto", IF(Barèmes!$D78="2 CV ou moins", IF(Barèmes!$E78&lt;=3000,Barèmes!$E78*0.338,IF(Barèmes!$E78&lt;=6000,Barèmes!$E78*0.084+760,Barèmes!$E78*0.211)), IF(OR((Barèmes!$D78="3 CV"),(Barèmes!$D78="4 CV"),(Barèmes!$D78="5 CV")),IF(Barèmes!$E78&lt;=3000,Barèmes!$E78*0.4,IF(Barèmes!$E78&lt;=6000,Barèmes!$E78*0.07+989,Barèmes!$E78*0.235)),IF(OR((Barèmes!$D78="6 CV"),(Barèmes!$D78="7 CV ou plus")),IF(Barèmes!$E78&lt;=3000,Barèmes!$E78*0.518,IF(Barèmes!$E78&lt;=6000,Barèmes!$E78*0.067+1351,Barèmes!$E78*0.292)),IF(Barèmes!$D78="7 CV ou plus",IF(Barèmes!$E78&lt;=3000,Barèmes!$E78*0.518,IF(Barèmes!$E78&lt;=6000,Barèmes!$E78*0.067+1351,Barèmes!$E78*0.292)))))))</f>
        <v>0</v>
      </c>
      <c r="C192" s="87" t="b">
        <f>IF(Barèmes!$C78="Frais de déplacement cyclomoteur", IF(Barèmes!$E78&lt;=2000,Barèmes!$E78*0.269,IF(Barèmes!$E78&lt;=5000,Barèmes!$E78*0.063+412,Barèmes!$E78*0.146)))</f>
        <v>0</v>
      </c>
      <c r="G192" s="87">
        <v>75</v>
      </c>
    </row>
    <row r="193" spans="1:7" hidden="1" x14ac:dyDescent="0.25">
      <c r="A193" s="87" t="b">
        <f>IF(Barèmes!$C79="Frais de déplacement voiture", IF(OR((Barèmes!$D79="2CV ou moins"),(Barèmes!$D79="3 CV")),IF(Barèmes!$E79&lt;=5000,Barèmes!$E79*0.41,IF(Barèmes!$E79&lt;=20000,Barèmes!$E79*0.245+824,Barèmes!$E79*0.286)),IF(Barèmes!$D79="4 CV",IF(Barèmes!$E79&lt;=5000,Barèmes!$E79*0.493,IF(Barèmes!$E79&lt;=20000,Barèmes!$E79*0.277+1082,Barèmes!$E79*0.332)),IF(Barèmes!$D79="5 CV",IF(Barèmes!$E79&lt;=5000,Barèmes!$E79*0.543,IF(Barèmes!$E79&lt;=20000,Barèmes!$E79*0.305+1188,Barèmes!$E79*0.364)),IF(Barèmes!$D79="6 CV",IF(Barèmes!$E79&lt;=5000,Barèmes!$E79*0.568,IF(Barèmes!$E79&lt;=20000,Barèmes!$E79*0.32+1244,Barèmes!$E79*0.382)),IF(Barèmes!$D79="7 CV ou plus", IF(Barèmes!$E79&lt;=5000,Barèmes!$E79*0.595,IF(Barèmes!$E79&lt;=20000,Barèmes!$E79*0.337+1288,Barèmes!$E79*0.401))))))))</f>
        <v>0</v>
      </c>
      <c r="B193" s="87" t="b">
        <f>IF(Barèmes!$C79="Frais de déplacement moto", IF(Barèmes!$D79="2 CV ou moins", IF(Barèmes!$E79&lt;=3000,Barèmes!$E79*0.338,IF(Barèmes!$E79&lt;=6000,Barèmes!$E79*0.084+760,Barèmes!$E79*0.211)), IF(OR((Barèmes!$D79="3 CV"),(Barèmes!$D79="4 CV"),(Barèmes!$D79="5 CV")),IF(Barèmes!$E79&lt;=3000,Barèmes!$E79*0.4,IF(Barèmes!$E79&lt;=6000,Barèmes!$E79*0.07+989,Barèmes!$E79*0.235)),IF(OR((Barèmes!$D79="6 CV"),(Barèmes!$D79="7 CV ou plus")),IF(Barèmes!$E79&lt;=3000,Barèmes!$E79*0.518,IF(Barèmes!$E79&lt;=6000,Barèmes!$E79*0.067+1351,Barèmes!$E79*0.292)),IF(Barèmes!$D79="7 CV ou plus",IF(Barèmes!$E79&lt;=3000,Barèmes!$E79*0.518,IF(Barèmes!$E79&lt;=6000,Barèmes!$E79*0.067+1351,Barèmes!$E79*0.292)))))))</f>
        <v>0</v>
      </c>
      <c r="C193" s="87" t="b">
        <f>IF(Barèmes!$C79="Frais de déplacement cyclomoteur", IF(Barèmes!$E79&lt;=2000,Barèmes!$E79*0.269,IF(Barèmes!$E79&lt;=5000,Barèmes!$E79*0.063+412,Barèmes!$E79*0.146)))</f>
        <v>0</v>
      </c>
      <c r="G193" s="87">
        <v>76</v>
      </c>
    </row>
    <row r="194" spans="1:7" hidden="1" x14ac:dyDescent="0.25">
      <c r="A194" s="87" t="b">
        <f>IF(Barèmes!$C80="Frais de déplacement voiture", IF(OR((Barèmes!$D80="2CV ou moins"),(Barèmes!$D80="3 CV")),IF(Barèmes!$E80&lt;=5000,Barèmes!$E80*0.41,IF(Barèmes!$E80&lt;=20000,Barèmes!$E80*0.245+824,Barèmes!$E80*0.286)),IF(Barèmes!$D80="4 CV",IF(Barèmes!$E80&lt;=5000,Barèmes!$E80*0.493,IF(Barèmes!$E80&lt;=20000,Barèmes!$E80*0.277+1082,Barèmes!$E80*0.332)),IF(Barèmes!$D80="5 CV",IF(Barèmes!$E80&lt;=5000,Barèmes!$E80*0.543,IF(Barèmes!$E80&lt;=20000,Barèmes!$E80*0.305+1188,Barèmes!$E80*0.364)),IF(Barèmes!$D80="6 CV",IF(Barèmes!$E80&lt;=5000,Barèmes!$E80*0.568,IF(Barèmes!$E80&lt;=20000,Barèmes!$E80*0.32+1244,Barèmes!$E80*0.382)),IF(Barèmes!$D80="7 CV ou plus", IF(Barèmes!$E80&lt;=5000,Barèmes!$E80*0.595,IF(Barèmes!$E80&lt;=20000,Barèmes!$E80*0.337+1288,Barèmes!$E80*0.401))))))))</f>
        <v>0</v>
      </c>
      <c r="B194" s="87" t="b">
        <f>IF(Barèmes!$C80="Frais de déplacement moto", IF(Barèmes!$D80="2 CV ou moins", IF(Barèmes!$E80&lt;=3000,Barèmes!$E80*0.338,IF(Barèmes!$E80&lt;=6000,Barèmes!$E80*0.084+760,Barèmes!$E80*0.211)), IF(OR((Barèmes!$D80="3 CV"),(Barèmes!$D80="4 CV"),(Barèmes!$D80="5 CV")),IF(Barèmes!$E80&lt;=3000,Barèmes!$E80*0.4,IF(Barèmes!$E80&lt;=6000,Barèmes!$E80*0.07+989,Barèmes!$E80*0.235)),IF(OR((Barèmes!$D80="6 CV"),(Barèmes!$D80="7 CV ou plus")),IF(Barèmes!$E80&lt;=3000,Barèmes!$E80*0.518,IF(Barèmes!$E80&lt;=6000,Barèmes!$E80*0.067+1351,Barèmes!$E80*0.292)),IF(Barèmes!$D80="7 CV ou plus",IF(Barèmes!$E80&lt;=3000,Barèmes!$E80*0.518,IF(Barèmes!$E80&lt;=6000,Barèmes!$E80*0.067+1351,Barèmes!$E80*0.292)))))))</f>
        <v>0</v>
      </c>
      <c r="C194" s="87" t="b">
        <f>IF(Barèmes!$C80="Frais de déplacement cyclomoteur", IF(Barèmes!$E80&lt;=2000,Barèmes!$E80*0.269,IF(Barèmes!$E80&lt;=5000,Barèmes!$E80*0.063+412,Barèmes!$E80*0.146)))</f>
        <v>0</v>
      </c>
      <c r="G194" s="87">
        <v>77</v>
      </c>
    </row>
    <row r="195" spans="1:7" hidden="1" x14ac:dyDescent="0.25">
      <c r="A195" s="87" t="b">
        <f>IF(Barèmes!$C81="Frais de déplacement voiture", IF(OR((Barèmes!$D81="2CV ou moins"),(Barèmes!$D81="3 CV")),IF(Barèmes!$E81&lt;=5000,Barèmes!$E81*0.41,IF(Barèmes!$E81&lt;=20000,Barèmes!$E81*0.245+824,Barèmes!$E81*0.286)),IF(Barèmes!$D81="4 CV",IF(Barèmes!$E81&lt;=5000,Barèmes!$E81*0.493,IF(Barèmes!$E81&lt;=20000,Barèmes!$E81*0.277+1082,Barèmes!$E81*0.332)),IF(Barèmes!$D81="5 CV",IF(Barèmes!$E81&lt;=5000,Barèmes!$E81*0.543,IF(Barèmes!$E81&lt;=20000,Barèmes!$E81*0.305+1188,Barèmes!$E81*0.364)),IF(Barèmes!$D81="6 CV",IF(Barèmes!$E81&lt;=5000,Barèmes!$E81*0.568,IF(Barèmes!$E81&lt;=20000,Barèmes!$E81*0.32+1244,Barèmes!$E81*0.382)),IF(Barèmes!$D81="7 CV ou plus", IF(Barèmes!$E81&lt;=5000,Barèmes!$E81*0.595,IF(Barèmes!$E81&lt;=20000,Barèmes!$E81*0.337+1288,Barèmes!$E81*0.401))))))))</f>
        <v>0</v>
      </c>
      <c r="B195" s="87" t="b">
        <f>IF(Barèmes!$C81="Frais de déplacement moto", IF(Barèmes!$D81="2 CV ou moins", IF(Barèmes!$E81&lt;=3000,Barèmes!$E81*0.338,IF(Barèmes!$E81&lt;=6000,Barèmes!$E81*0.084+760,Barèmes!$E81*0.211)), IF(OR((Barèmes!$D81="3 CV"),(Barèmes!$D81="4 CV"),(Barèmes!$D81="5 CV")),IF(Barèmes!$E81&lt;=3000,Barèmes!$E81*0.4,IF(Barèmes!$E81&lt;=6000,Barèmes!$E81*0.07+989,Barèmes!$E81*0.235)),IF(OR((Barèmes!$D81="6 CV"),(Barèmes!$D81="7 CV ou plus")),IF(Barèmes!$E81&lt;=3000,Barèmes!$E81*0.518,IF(Barèmes!$E81&lt;=6000,Barèmes!$E81*0.067+1351,Barèmes!$E81*0.292)),IF(Barèmes!$D81="7 CV ou plus",IF(Barèmes!$E81&lt;=3000,Barèmes!$E81*0.518,IF(Barèmes!$E81&lt;=6000,Barèmes!$E81*0.067+1351,Barèmes!$E81*0.292)))))))</f>
        <v>0</v>
      </c>
      <c r="C195" s="87" t="b">
        <f>IF(Barèmes!$C81="Frais de déplacement cyclomoteur", IF(Barèmes!$E81&lt;=2000,Barèmes!$E81*0.269,IF(Barèmes!$E81&lt;=5000,Barèmes!$E81*0.063+412,Barèmes!$E81*0.146)))</f>
        <v>0</v>
      </c>
      <c r="G195" s="87">
        <v>78</v>
      </c>
    </row>
    <row r="196" spans="1:7" hidden="1" x14ac:dyDescent="0.25">
      <c r="A196" s="87" t="b">
        <f>IF(Barèmes!$C82="Frais de déplacement voiture", IF(OR((Barèmes!$D82="2CV ou moins"),(Barèmes!$D82="3 CV")),IF(Barèmes!$E82&lt;=5000,Barèmes!$E82*0.41,IF(Barèmes!$E82&lt;=20000,Barèmes!$E82*0.245+824,Barèmes!$E82*0.286)),IF(Barèmes!$D82="4 CV",IF(Barèmes!$E82&lt;=5000,Barèmes!$E82*0.493,IF(Barèmes!$E82&lt;=20000,Barèmes!$E82*0.277+1082,Barèmes!$E82*0.332)),IF(Barèmes!$D82="5 CV",IF(Barèmes!$E82&lt;=5000,Barèmes!$E82*0.543,IF(Barèmes!$E82&lt;=20000,Barèmes!$E82*0.305+1188,Barèmes!$E82*0.364)),IF(Barèmes!$D82="6 CV",IF(Barèmes!$E82&lt;=5000,Barèmes!$E82*0.568,IF(Barèmes!$E82&lt;=20000,Barèmes!$E82*0.32+1244,Barèmes!$E82*0.382)),IF(Barèmes!$D82="7 CV ou plus", IF(Barèmes!$E82&lt;=5000,Barèmes!$E82*0.595,IF(Barèmes!$E82&lt;=20000,Barèmes!$E82*0.337+1288,Barèmes!$E82*0.401))))))))</f>
        <v>0</v>
      </c>
      <c r="B196" s="87" t="b">
        <f>IF(Barèmes!$C82="Frais de déplacement moto", IF(Barèmes!$D82="2 CV ou moins", IF(Barèmes!$E82&lt;=3000,Barèmes!$E82*0.338,IF(Barèmes!$E82&lt;=6000,Barèmes!$E82*0.084+760,Barèmes!$E82*0.211)), IF(OR((Barèmes!$D82="3 CV"),(Barèmes!$D82="4 CV"),(Barèmes!$D82="5 CV")),IF(Barèmes!$E82&lt;=3000,Barèmes!$E82*0.4,IF(Barèmes!$E82&lt;=6000,Barèmes!$E82*0.07+989,Barèmes!$E82*0.235)),IF(OR((Barèmes!$D82="6 CV"),(Barèmes!$D82="7 CV ou plus")),IF(Barèmes!$E82&lt;=3000,Barèmes!$E82*0.518,IF(Barèmes!$E82&lt;=6000,Barèmes!$E82*0.067+1351,Barèmes!$E82*0.292)),IF(Barèmes!$D82="7 CV ou plus",IF(Barèmes!$E82&lt;=3000,Barèmes!$E82*0.518,IF(Barèmes!$E82&lt;=6000,Barèmes!$E82*0.067+1351,Barèmes!$E82*0.292)))))))</f>
        <v>0</v>
      </c>
      <c r="C196" s="87" t="b">
        <f>IF(Barèmes!$C82="Frais de déplacement cyclomoteur", IF(Barèmes!$E82&lt;=2000,Barèmes!$E82*0.269,IF(Barèmes!$E82&lt;=5000,Barèmes!$E82*0.063+412,Barèmes!$E82*0.146)))</f>
        <v>0</v>
      </c>
      <c r="G196" s="87">
        <v>79</v>
      </c>
    </row>
    <row r="197" spans="1:7" hidden="1" x14ac:dyDescent="0.25">
      <c r="A197" s="87" t="b">
        <f>IF(Barèmes!$C83="Frais de déplacement voiture", IF(OR((Barèmes!$D83="2CV ou moins"),(Barèmes!$D83="3 CV")),IF(Barèmes!$E83&lt;=5000,Barèmes!$E83*0.41,IF(Barèmes!$E83&lt;=20000,Barèmes!$E83*0.245+824,Barèmes!$E83*0.286)),IF(Barèmes!$D83="4 CV",IF(Barèmes!$E83&lt;=5000,Barèmes!$E83*0.493,IF(Barèmes!$E83&lt;=20000,Barèmes!$E83*0.277+1082,Barèmes!$E83*0.332)),IF(Barèmes!$D83="5 CV",IF(Barèmes!$E83&lt;=5000,Barèmes!$E83*0.543,IF(Barèmes!$E83&lt;=20000,Barèmes!$E83*0.305+1188,Barèmes!$E83*0.364)),IF(Barèmes!$D83="6 CV",IF(Barèmes!$E83&lt;=5000,Barèmes!$E83*0.568,IF(Barèmes!$E83&lt;=20000,Barèmes!$E83*0.32+1244,Barèmes!$E83*0.382)),IF(Barèmes!$D83="7 CV ou plus", IF(Barèmes!$E83&lt;=5000,Barèmes!$E83*0.595,IF(Barèmes!$E83&lt;=20000,Barèmes!$E83*0.337+1288,Barèmes!$E83*0.401))))))))</f>
        <v>0</v>
      </c>
      <c r="B197" s="87" t="b">
        <f>IF(Barèmes!$C83="Frais de déplacement moto", IF(Barèmes!$D83="2 CV ou moins", IF(Barèmes!$E83&lt;=3000,Barèmes!$E83*0.338,IF(Barèmes!$E83&lt;=6000,Barèmes!$E83*0.084+760,Barèmes!$E83*0.211)), IF(OR((Barèmes!$D83="3 CV"),(Barèmes!$D83="4 CV"),(Barèmes!$D83="5 CV")),IF(Barèmes!$E83&lt;=3000,Barèmes!$E83*0.4,IF(Barèmes!$E83&lt;=6000,Barèmes!$E83*0.07+989,Barèmes!$E83*0.235)),IF(OR((Barèmes!$D83="6 CV"),(Barèmes!$D83="7 CV ou plus")),IF(Barèmes!$E83&lt;=3000,Barèmes!$E83*0.518,IF(Barèmes!$E83&lt;=6000,Barèmes!$E83*0.067+1351,Barèmes!$E83*0.292)),IF(Barèmes!$D83="7 CV ou plus",IF(Barèmes!$E83&lt;=3000,Barèmes!$E83*0.518,IF(Barèmes!$E83&lt;=6000,Barèmes!$E83*0.067+1351,Barèmes!$E83*0.292)))))))</f>
        <v>0</v>
      </c>
      <c r="C197" s="87" t="b">
        <f>IF(Barèmes!$C83="Frais de déplacement cyclomoteur", IF(Barèmes!$E83&lt;=2000,Barèmes!$E83*0.269,IF(Barèmes!$E83&lt;=5000,Barèmes!$E83*0.063+412,Barèmes!$E83*0.146)))</f>
        <v>0</v>
      </c>
      <c r="G197" s="87">
        <v>80</v>
      </c>
    </row>
    <row r="198" spans="1:7" hidden="1" x14ac:dyDescent="0.25">
      <c r="A198" s="87" t="b">
        <f>IF(Barèmes!$C84="Frais de déplacement voiture", IF(OR((Barèmes!$D84="2CV ou moins"),(Barèmes!$D84="3 CV")),IF(Barèmes!$E84&lt;=5000,Barèmes!$E84*0.41,IF(Barèmes!$E84&lt;=20000,Barèmes!$E84*0.245+824,Barèmes!$E84*0.286)),IF(Barèmes!$D84="4 CV",IF(Barèmes!$E84&lt;=5000,Barèmes!$E84*0.493,IF(Barèmes!$E84&lt;=20000,Barèmes!$E84*0.277+1082,Barèmes!$E84*0.332)),IF(Barèmes!$D84="5 CV",IF(Barèmes!$E84&lt;=5000,Barèmes!$E84*0.543,IF(Barèmes!$E84&lt;=20000,Barèmes!$E84*0.305+1188,Barèmes!$E84*0.364)),IF(Barèmes!$D84="6 CV",IF(Barèmes!$E84&lt;=5000,Barèmes!$E84*0.568,IF(Barèmes!$E84&lt;=20000,Barèmes!$E84*0.32+1244,Barèmes!$E84*0.382)),IF(Barèmes!$D84="7 CV ou plus", IF(Barèmes!$E84&lt;=5000,Barèmes!$E84*0.595,IF(Barèmes!$E84&lt;=20000,Barèmes!$E84*0.337+1288,Barèmes!$E84*0.401))))))))</f>
        <v>0</v>
      </c>
      <c r="B198" s="87" t="b">
        <f>IF(Barèmes!$C84="Frais de déplacement moto", IF(Barèmes!$D84="2 CV ou moins", IF(Barèmes!$E84&lt;=3000,Barèmes!$E84*0.338,IF(Barèmes!$E84&lt;=6000,Barèmes!$E84*0.084+760,Barèmes!$E84*0.211)), IF(OR((Barèmes!$D84="3 CV"),(Barèmes!$D84="4 CV"),(Barèmes!$D84="5 CV")),IF(Barèmes!$E84&lt;=3000,Barèmes!$E84*0.4,IF(Barèmes!$E84&lt;=6000,Barèmes!$E84*0.07+989,Barèmes!$E84*0.235)),IF(OR((Barèmes!$D84="6 CV"),(Barèmes!$D84="7 CV ou plus")),IF(Barèmes!$E84&lt;=3000,Barèmes!$E84*0.518,IF(Barèmes!$E84&lt;=6000,Barèmes!$E84*0.067+1351,Barèmes!$E84*0.292)),IF(Barèmes!$D84="7 CV ou plus",IF(Barèmes!$E84&lt;=3000,Barèmes!$E84*0.518,IF(Barèmes!$E84&lt;=6000,Barèmes!$E84*0.067+1351,Barèmes!$E84*0.292)))))))</f>
        <v>0</v>
      </c>
      <c r="C198" s="87" t="b">
        <f>IF(Barèmes!$C84="Frais de déplacement cyclomoteur", IF(Barèmes!$E84&lt;=2000,Barèmes!$E84*0.269,IF(Barèmes!$E84&lt;=5000,Barèmes!$E84*0.063+412,Barèmes!$E84*0.146)))</f>
        <v>0</v>
      </c>
      <c r="G198" s="87">
        <v>81</v>
      </c>
    </row>
    <row r="199" spans="1:7" hidden="1" x14ac:dyDescent="0.25">
      <c r="A199" s="87" t="b">
        <f>IF(Barèmes!$C85="Frais de déplacement voiture", IF(OR((Barèmes!$D85="2CV ou moins"),(Barèmes!$D85="3 CV")),IF(Barèmes!$E85&lt;=5000,Barèmes!$E85*0.41,IF(Barèmes!$E85&lt;=20000,Barèmes!$E85*0.245+824,Barèmes!$E85*0.286)),IF(Barèmes!$D85="4 CV",IF(Barèmes!$E85&lt;=5000,Barèmes!$E85*0.493,IF(Barèmes!$E85&lt;=20000,Barèmes!$E85*0.277+1082,Barèmes!$E85*0.332)),IF(Barèmes!$D85="5 CV",IF(Barèmes!$E85&lt;=5000,Barèmes!$E85*0.543,IF(Barèmes!$E85&lt;=20000,Barèmes!$E85*0.305+1188,Barèmes!$E85*0.364)),IF(Barèmes!$D85="6 CV",IF(Barèmes!$E85&lt;=5000,Barèmes!$E85*0.568,IF(Barèmes!$E85&lt;=20000,Barèmes!$E85*0.32+1244,Barèmes!$E85*0.382)),IF(Barèmes!$D85="7 CV ou plus", IF(Barèmes!$E85&lt;=5000,Barèmes!$E85*0.595,IF(Barèmes!$E85&lt;=20000,Barèmes!$E85*0.337+1288,Barèmes!$E85*0.401))))))))</f>
        <v>0</v>
      </c>
      <c r="B199" s="87" t="b">
        <f>IF(Barèmes!$C85="Frais de déplacement moto", IF(Barèmes!$D85="2 CV ou moins", IF(Barèmes!$E85&lt;=3000,Barèmes!$E85*0.338,IF(Barèmes!$E85&lt;=6000,Barèmes!$E85*0.084+760,Barèmes!$E85*0.211)), IF(OR((Barèmes!$D85="3 CV"),(Barèmes!$D85="4 CV"),(Barèmes!$D85="5 CV")),IF(Barèmes!$E85&lt;=3000,Barèmes!$E85*0.4,IF(Barèmes!$E85&lt;=6000,Barèmes!$E85*0.07+989,Barèmes!$E85*0.235)),IF(OR((Barèmes!$D85="6 CV"),(Barèmes!$D85="7 CV ou plus")),IF(Barèmes!$E85&lt;=3000,Barèmes!$E85*0.518,IF(Barèmes!$E85&lt;=6000,Barèmes!$E85*0.067+1351,Barèmes!$E85*0.292)),IF(Barèmes!$D85="7 CV ou plus",IF(Barèmes!$E85&lt;=3000,Barèmes!$E85*0.518,IF(Barèmes!$E85&lt;=6000,Barèmes!$E85*0.067+1351,Barèmes!$E85*0.292)))))))</f>
        <v>0</v>
      </c>
      <c r="C199" s="87" t="b">
        <f>IF(Barèmes!$C85="Frais de déplacement cyclomoteur", IF(Barèmes!$E85&lt;=2000,Barèmes!$E85*0.269,IF(Barèmes!$E85&lt;=5000,Barèmes!$E85*0.063+412,Barèmes!$E85*0.146)))</f>
        <v>0</v>
      </c>
      <c r="G199" s="87">
        <v>82</v>
      </c>
    </row>
    <row r="200" spans="1:7" hidden="1" x14ac:dyDescent="0.25">
      <c r="A200" s="87" t="b">
        <f>IF(Barèmes!$C86="Frais de déplacement voiture", IF(OR((Barèmes!$D86="2CV ou moins"),(Barèmes!$D86="3 CV")),IF(Barèmes!$E86&lt;=5000,Barèmes!$E86*0.41,IF(Barèmes!$E86&lt;=20000,Barèmes!$E86*0.245+824,Barèmes!$E86*0.286)),IF(Barèmes!$D86="4 CV",IF(Barèmes!$E86&lt;=5000,Barèmes!$E86*0.493,IF(Barèmes!$E86&lt;=20000,Barèmes!$E86*0.277+1082,Barèmes!$E86*0.332)),IF(Barèmes!$D86="5 CV",IF(Barèmes!$E86&lt;=5000,Barèmes!$E86*0.543,IF(Barèmes!$E86&lt;=20000,Barèmes!$E86*0.305+1188,Barèmes!$E86*0.364)),IF(Barèmes!$D86="6 CV",IF(Barèmes!$E86&lt;=5000,Barèmes!$E86*0.568,IF(Barèmes!$E86&lt;=20000,Barèmes!$E86*0.32+1244,Barèmes!$E86*0.382)),IF(Barèmes!$D86="7 CV ou plus", IF(Barèmes!$E86&lt;=5000,Barèmes!$E86*0.595,IF(Barèmes!$E86&lt;=20000,Barèmes!$E86*0.337+1288,Barèmes!$E86*0.401))))))))</f>
        <v>0</v>
      </c>
      <c r="B200" s="87" t="b">
        <f>IF(Barèmes!$C86="Frais de déplacement moto", IF(Barèmes!$D86="2 CV ou moins", IF(Barèmes!$E86&lt;=3000,Barèmes!$E86*0.338,IF(Barèmes!$E86&lt;=6000,Barèmes!$E86*0.084+760,Barèmes!$E86*0.211)), IF(OR((Barèmes!$D86="3 CV"),(Barèmes!$D86="4 CV"),(Barèmes!$D86="5 CV")),IF(Barèmes!$E86&lt;=3000,Barèmes!$E86*0.4,IF(Barèmes!$E86&lt;=6000,Barèmes!$E86*0.07+989,Barèmes!$E86*0.235)),IF(OR((Barèmes!$D86="6 CV"),(Barèmes!$D86="7 CV ou plus")),IF(Barèmes!$E86&lt;=3000,Barèmes!$E86*0.518,IF(Barèmes!$E86&lt;=6000,Barèmes!$E86*0.067+1351,Barèmes!$E86*0.292)),IF(Barèmes!$D86="7 CV ou plus",IF(Barèmes!$E86&lt;=3000,Barèmes!$E86*0.518,IF(Barèmes!$E86&lt;=6000,Barèmes!$E86*0.067+1351,Barèmes!$E86*0.292)))))))</f>
        <v>0</v>
      </c>
      <c r="C200" s="87" t="b">
        <f>IF(Barèmes!$C86="Frais de déplacement cyclomoteur", IF(Barèmes!$E86&lt;=2000,Barèmes!$E86*0.269,IF(Barèmes!$E86&lt;=5000,Barèmes!$E86*0.063+412,Barèmes!$E86*0.146)))</f>
        <v>0</v>
      </c>
      <c r="G200" s="87">
        <v>83</v>
      </c>
    </row>
    <row r="201" spans="1:7" hidden="1" x14ac:dyDescent="0.25">
      <c r="A201" s="87" t="b">
        <f>IF(Barèmes!$C87="Frais de déplacement voiture", IF(OR((Barèmes!$D87="2CV ou moins"),(Barèmes!$D87="3 CV")),IF(Barèmes!$E87&lt;=5000,Barèmes!$E87*0.41,IF(Barèmes!$E87&lt;=20000,Barèmes!$E87*0.245+824,Barèmes!$E87*0.286)),IF(Barèmes!$D87="4 CV",IF(Barèmes!$E87&lt;=5000,Barèmes!$E87*0.493,IF(Barèmes!$E87&lt;=20000,Barèmes!$E87*0.277+1082,Barèmes!$E87*0.332)),IF(Barèmes!$D87="5 CV",IF(Barèmes!$E87&lt;=5000,Barèmes!$E87*0.543,IF(Barèmes!$E87&lt;=20000,Barèmes!$E87*0.305+1188,Barèmes!$E87*0.364)),IF(Barèmes!$D87="6 CV",IF(Barèmes!$E87&lt;=5000,Barèmes!$E87*0.568,IF(Barèmes!$E87&lt;=20000,Barèmes!$E87*0.32+1244,Barèmes!$E87*0.382)),IF(Barèmes!$D87="7 CV ou plus", IF(Barèmes!$E87&lt;=5000,Barèmes!$E87*0.595,IF(Barèmes!$E87&lt;=20000,Barèmes!$E87*0.337+1288,Barèmes!$E87*0.401))))))))</f>
        <v>0</v>
      </c>
      <c r="B201" s="87" t="b">
        <f>IF(Barèmes!$C87="Frais de déplacement moto", IF(Barèmes!$D87="2 CV ou moins", IF(Barèmes!$E87&lt;=3000,Barèmes!$E87*0.338,IF(Barèmes!$E87&lt;=6000,Barèmes!$E87*0.084+760,Barèmes!$E87*0.211)), IF(OR((Barèmes!$D87="3 CV"),(Barèmes!$D87="4 CV"),(Barèmes!$D87="5 CV")),IF(Barèmes!$E87&lt;=3000,Barèmes!$E87*0.4,IF(Barèmes!$E87&lt;=6000,Barèmes!$E87*0.07+989,Barèmes!$E87*0.235)),IF(OR((Barèmes!$D87="6 CV"),(Barèmes!$D87="7 CV ou plus")),IF(Barèmes!$E87&lt;=3000,Barèmes!$E87*0.518,IF(Barèmes!$E87&lt;=6000,Barèmes!$E87*0.067+1351,Barèmes!$E87*0.292)),IF(Barèmes!$D87="7 CV ou plus",IF(Barèmes!$E87&lt;=3000,Barèmes!$E87*0.518,IF(Barèmes!$E87&lt;=6000,Barèmes!$E87*0.067+1351,Barèmes!$E87*0.292)))))))</f>
        <v>0</v>
      </c>
      <c r="C201" s="87" t="b">
        <f>IF(Barèmes!$C87="Frais de déplacement cyclomoteur", IF(Barèmes!$E87&lt;=2000,Barèmes!$E87*0.269,IF(Barèmes!$E87&lt;=5000,Barèmes!$E87*0.063+412,Barèmes!$E87*0.146)))</f>
        <v>0</v>
      </c>
      <c r="G201" s="87">
        <v>84</v>
      </c>
    </row>
    <row r="202" spans="1:7" hidden="1" x14ac:dyDescent="0.25">
      <c r="A202" s="87" t="b">
        <f>IF(Barèmes!$C88="Frais de déplacement voiture", IF(OR((Barèmes!$D88="2CV ou moins"),(Barèmes!$D88="3 CV")),IF(Barèmes!$E88&lt;=5000,Barèmes!$E88*0.41,IF(Barèmes!$E88&lt;=20000,Barèmes!$E88*0.245+824,Barèmes!$E88*0.286)),IF(Barèmes!$D88="4 CV",IF(Barèmes!$E88&lt;=5000,Barèmes!$E88*0.493,IF(Barèmes!$E88&lt;=20000,Barèmes!$E88*0.277+1082,Barèmes!$E88*0.332)),IF(Barèmes!$D88="5 CV",IF(Barèmes!$E88&lt;=5000,Barèmes!$E88*0.543,IF(Barèmes!$E88&lt;=20000,Barèmes!$E88*0.305+1188,Barèmes!$E88*0.364)),IF(Barèmes!$D88="6 CV",IF(Barèmes!$E88&lt;=5000,Barèmes!$E88*0.568,IF(Barèmes!$E88&lt;=20000,Barèmes!$E88*0.32+1244,Barèmes!$E88*0.382)),IF(Barèmes!$D88="7 CV ou plus", IF(Barèmes!$E88&lt;=5000,Barèmes!$E88*0.595,IF(Barèmes!$E88&lt;=20000,Barèmes!$E88*0.337+1288,Barèmes!$E88*0.401))))))))</f>
        <v>0</v>
      </c>
      <c r="B202" s="87" t="b">
        <f>IF(Barèmes!$C88="Frais de déplacement moto", IF(Barèmes!$D88="2 CV ou moins", IF(Barèmes!$E88&lt;=3000,Barèmes!$E88*0.338,IF(Barèmes!$E88&lt;=6000,Barèmes!$E88*0.084+760,Barèmes!$E88*0.211)), IF(OR((Barèmes!$D88="3 CV"),(Barèmes!$D88="4 CV"),(Barèmes!$D88="5 CV")),IF(Barèmes!$E88&lt;=3000,Barèmes!$E88*0.4,IF(Barèmes!$E88&lt;=6000,Barèmes!$E88*0.07+989,Barèmes!$E88*0.235)),IF(OR((Barèmes!$D88="6 CV"),(Barèmes!$D88="7 CV ou plus")),IF(Barèmes!$E88&lt;=3000,Barèmes!$E88*0.518,IF(Barèmes!$E88&lt;=6000,Barèmes!$E88*0.067+1351,Barèmes!$E88*0.292)),IF(Barèmes!$D88="7 CV ou plus",IF(Barèmes!$E88&lt;=3000,Barèmes!$E88*0.518,IF(Barèmes!$E88&lt;=6000,Barèmes!$E88*0.067+1351,Barèmes!$E88*0.292)))))))</f>
        <v>0</v>
      </c>
      <c r="C202" s="87" t="b">
        <f>IF(Barèmes!$C88="Frais de déplacement cyclomoteur", IF(Barèmes!$E88&lt;=2000,Barèmes!$E88*0.269,IF(Barèmes!$E88&lt;=5000,Barèmes!$E88*0.063+412,Barèmes!$E88*0.146)))</f>
        <v>0</v>
      </c>
      <c r="G202" s="87">
        <v>85</v>
      </c>
    </row>
    <row r="203" spans="1:7" hidden="1" x14ac:dyDescent="0.25">
      <c r="A203" s="87" t="b">
        <f>IF(Barèmes!$C89="Frais de déplacement voiture", IF(OR((Barèmes!$D89="2CV ou moins"),(Barèmes!$D89="3 CV")),IF(Barèmes!$E89&lt;=5000,Barèmes!$E89*0.41,IF(Barèmes!$E89&lt;=20000,Barèmes!$E89*0.245+824,Barèmes!$E89*0.286)),IF(Barèmes!$D89="4 CV",IF(Barèmes!$E89&lt;=5000,Barèmes!$E89*0.493,IF(Barèmes!$E89&lt;=20000,Barèmes!$E89*0.277+1082,Barèmes!$E89*0.332)),IF(Barèmes!$D89="5 CV",IF(Barèmes!$E89&lt;=5000,Barèmes!$E89*0.543,IF(Barèmes!$E89&lt;=20000,Barèmes!$E89*0.305+1188,Barèmes!$E89*0.364)),IF(Barèmes!$D89="6 CV",IF(Barèmes!$E89&lt;=5000,Barèmes!$E89*0.568,IF(Barèmes!$E89&lt;=20000,Barèmes!$E89*0.32+1244,Barèmes!$E89*0.382)),IF(Barèmes!$D89="7 CV ou plus", IF(Barèmes!$E89&lt;=5000,Barèmes!$E89*0.595,IF(Barèmes!$E89&lt;=20000,Barèmes!$E89*0.337+1288,Barèmes!$E89*0.401))))))))</f>
        <v>0</v>
      </c>
      <c r="B203" s="87" t="b">
        <f>IF(Barèmes!$C89="Frais de déplacement moto", IF(Barèmes!$D89="2 CV ou moins", IF(Barèmes!$E89&lt;=3000,Barèmes!$E89*0.338,IF(Barèmes!$E89&lt;=6000,Barèmes!$E89*0.084+760,Barèmes!$E89*0.211)), IF(OR((Barèmes!$D89="3 CV"),(Barèmes!$D89="4 CV"),(Barèmes!$D89="5 CV")),IF(Barèmes!$E89&lt;=3000,Barèmes!$E89*0.4,IF(Barèmes!$E89&lt;=6000,Barèmes!$E89*0.07+989,Barèmes!$E89*0.235)),IF(OR((Barèmes!$D89="6 CV"),(Barèmes!$D89="7 CV ou plus")),IF(Barèmes!$E89&lt;=3000,Barèmes!$E89*0.518,IF(Barèmes!$E89&lt;=6000,Barèmes!$E89*0.067+1351,Barèmes!$E89*0.292)),IF(Barèmes!$D89="7 CV ou plus",IF(Barèmes!$E89&lt;=3000,Barèmes!$E89*0.518,IF(Barèmes!$E89&lt;=6000,Barèmes!$E89*0.067+1351,Barèmes!$E89*0.292)))))))</f>
        <v>0</v>
      </c>
      <c r="C203" s="87" t="b">
        <f>IF(Barèmes!$C89="Frais de déplacement cyclomoteur", IF(Barèmes!$E89&lt;=2000,Barèmes!$E89*0.269,IF(Barèmes!$E89&lt;=5000,Barèmes!$E89*0.063+412,Barèmes!$E89*0.146)))</f>
        <v>0</v>
      </c>
      <c r="G203" s="87">
        <v>86</v>
      </c>
    </row>
    <row r="204" spans="1:7" hidden="1" x14ac:dyDescent="0.25">
      <c r="A204" s="87" t="b">
        <f>IF(Barèmes!$C90="Frais de déplacement voiture", IF(OR((Barèmes!$D90="2CV ou moins"),(Barèmes!$D90="3 CV")),IF(Barèmes!$E90&lt;=5000,Barèmes!$E90*0.41,IF(Barèmes!$E90&lt;=20000,Barèmes!$E90*0.245+824,Barèmes!$E90*0.286)),IF(Barèmes!$D90="4 CV",IF(Barèmes!$E90&lt;=5000,Barèmes!$E90*0.493,IF(Barèmes!$E90&lt;=20000,Barèmes!$E90*0.277+1082,Barèmes!$E90*0.332)),IF(Barèmes!$D90="5 CV",IF(Barèmes!$E90&lt;=5000,Barèmes!$E90*0.543,IF(Barèmes!$E90&lt;=20000,Barèmes!$E90*0.305+1188,Barèmes!$E90*0.364)),IF(Barèmes!$D90="6 CV",IF(Barèmes!$E90&lt;=5000,Barèmes!$E90*0.568,IF(Barèmes!$E90&lt;=20000,Barèmes!$E90*0.32+1244,Barèmes!$E90*0.382)),IF(Barèmes!$D90="7 CV ou plus", IF(Barèmes!$E90&lt;=5000,Barèmes!$E90*0.595,IF(Barèmes!$E90&lt;=20000,Barèmes!$E90*0.337+1288,Barèmes!$E90*0.401))))))))</f>
        <v>0</v>
      </c>
      <c r="B204" s="87" t="b">
        <f>IF(Barèmes!$C90="Frais de déplacement moto", IF(Barèmes!$D90="2 CV ou moins", IF(Barèmes!$E90&lt;=3000,Barèmes!$E90*0.338,IF(Barèmes!$E90&lt;=6000,Barèmes!$E90*0.084+760,Barèmes!$E90*0.211)), IF(OR((Barèmes!$D90="3 CV"),(Barèmes!$D90="4 CV"),(Barèmes!$D90="5 CV")),IF(Barèmes!$E90&lt;=3000,Barèmes!$E90*0.4,IF(Barèmes!$E90&lt;=6000,Barèmes!$E90*0.07+989,Barèmes!$E90*0.235)),IF(OR((Barèmes!$D90="6 CV"),(Barèmes!$D90="7 CV ou plus")),IF(Barèmes!$E90&lt;=3000,Barèmes!$E90*0.518,IF(Barèmes!$E90&lt;=6000,Barèmes!$E90*0.067+1351,Barèmes!$E90*0.292)),IF(Barèmes!$D90="7 CV ou plus",IF(Barèmes!$E90&lt;=3000,Barèmes!$E90*0.518,IF(Barèmes!$E90&lt;=6000,Barèmes!$E90*0.067+1351,Barèmes!$E90*0.292)))))))</f>
        <v>0</v>
      </c>
      <c r="C204" s="87" t="b">
        <f>IF(Barèmes!$C90="Frais de déplacement cyclomoteur", IF(Barèmes!$E90&lt;=2000,Barèmes!$E90*0.269,IF(Barèmes!$E90&lt;=5000,Barèmes!$E90*0.063+412,Barèmes!$E90*0.146)))</f>
        <v>0</v>
      </c>
      <c r="G204" s="87">
        <v>87</v>
      </c>
    </row>
    <row r="205" spans="1:7" hidden="1" x14ac:dyDescent="0.25">
      <c r="A205" s="87" t="b">
        <f>IF(Barèmes!$C91="Frais de déplacement voiture", IF(OR((Barèmes!$D91="2CV ou moins"),(Barèmes!$D91="3 CV")),IF(Barèmes!$E91&lt;=5000,Barèmes!$E91*0.41,IF(Barèmes!$E91&lt;=20000,Barèmes!$E91*0.245+824,Barèmes!$E91*0.286)),IF(Barèmes!$D91="4 CV",IF(Barèmes!$E91&lt;=5000,Barèmes!$E91*0.493,IF(Barèmes!$E91&lt;=20000,Barèmes!$E91*0.277+1082,Barèmes!$E91*0.332)),IF(Barèmes!$D91="5 CV",IF(Barèmes!$E91&lt;=5000,Barèmes!$E91*0.543,IF(Barèmes!$E91&lt;=20000,Barèmes!$E91*0.305+1188,Barèmes!$E91*0.364)),IF(Barèmes!$D91="6 CV",IF(Barèmes!$E91&lt;=5000,Barèmes!$E91*0.568,IF(Barèmes!$E91&lt;=20000,Barèmes!$E91*0.32+1244,Barèmes!$E91*0.382)),IF(Barèmes!$D91="7 CV ou plus", IF(Barèmes!$E91&lt;=5000,Barèmes!$E91*0.595,IF(Barèmes!$E91&lt;=20000,Barèmes!$E91*0.337+1288,Barèmes!$E91*0.401))))))))</f>
        <v>0</v>
      </c>
      <c r="B205" s="87" t="b">
        <f>IF(Barèmes!$C91="Frais de déplacement moto", IF(Barèmes!$D91="2 CV ou moins", IF(Barèmes!$E91&lt;=3000,Barèmes!$E91*0.338,IF(Barèmes!$E91&lt;=6000,Barèmes!$E91*0.084+760,Barèmes!$E91*0.211)), IF(OR((Barèmes!$D91="3 CV"),(Barèmes!$D91="4 CV"),(Barèmes!$D91="5 CV")),IF(Barèmes!$E91&lt;=3000,Barèmes!$E91*0.4,IF(Barèmes!$E91&lt;=6000,Barèmes!$E91*0.07+989,Barèmes!$E91*0.235)),IF(OR((Barèmes!$D91="6 CV"),(Barèmes!$D91="7 CV ou plus")),IF(Barèmes!$E91&lt;=3000,Barèmes!$E91*0.518,IF(Barèmes!$E91&lt;=6000,Barèmes!$E91*0.067+1351,Barèmes!$E91*0.292)),IF(Barèmes!$D91="7 CV ou plus",IF(Barèmes!$E91&lt;=3000,Barèmes!$E91*0.518,IF(Barèmes!$E91&lt;=6000,Barèmes!$E91*0.067+1351,Barèmes!$E91*0.292)))))))</f>
        <v>0</v>
      </c>
      <c r="C205" s="87" t="b">
        <f>IF(Barèmes!$C91="Frais de déplacement cyclomoteur", IF(Barèmes!$E91&lt;=2000,Barèmes!$E91*0.269,IF(Barèmes!$E91&lt;=5000,Barèmes!$E91*0.063+412,Barèmes!$E91*0.146)))</f>
        <v>0</v>
      </c>
      <c r="G205" s="87">
        <v>88</v>
      </c>
    </row>
    <row r="206" spans="1:7" hidden="1" x14ac:dyDescent="0.25">
      <c r="A206" s="87" t="b">
        <f>IF(Barèmes!$C92="Frais de déplacement voiture", IF(OR((Barèmes!$D92="2CV ou moins"),(Barèmes!$D92="3 CV")),IF(Barèmes!$E92&lt;=5000,Barèmes!$E92*0.41,IF(Barèmes!$E92&lt;=20000,Barèmes!$E92*0.245+824,Barèmes!$E92*0.286)),IF(Barèmes!$D92="4 CV",IF(Barèmes!$E92&lt;=5000,Barèmes!$E92*0.493,IF(Barèmes!$E92&lt;=20000,Barèmes!$E92*0.277+1082,Barèmes!$E92*0.332)),IF(Barèmes!$D92="5 CV",IF(Barèmes!$E92&lt;=5000,Barèmes!$E92*0.543,IF(Barèmes!$E92&lt;=20000,Barèmes!$E92*0.305+1188,Barèmes!$E92*0.364)),IF(Barèmes!$D92="6 CV",IF(Barèmes!$E92&lt;=5000,Barèmes!$E92*0.568,IF(Barèmes!$E92&lt;=20000,Barèmes!$E92*0.32+1244,Barèmes!$E92*0.382)),IF(Barèmes!$D92="7 CV ou plus", IF(Barèmes!$E92&lt;=5000,Barèmes!$E92*0.595,IF(Barèmes!$E92&lt;=20000,Barèmes!$E92*0.337+1288,Barèmes!$E92*0.401))))))))</f>
        <v>0</v>
      </c>
      <c r="B206" s="87" t="b">
        <f>IF(Barèmes!$C92="Frais de déplacement moto", IF(Barèmes!$D92="2 CV ou moins", IF(Barèmes!$E92&lt;=3000,Barèmes!$E92*0.338,IF(Barèmes!$E92&lt;=6000,Barèmes!$E92*0.084+760,Barèmes!$E92*0.211)), IF(OR((Barèmes!$D92="3 CV"),(Barèmes!$D92="4 CV"),(Barèmes!$D92="5 CV")),IF(Barèmes!$E92&lt;=3000,Barèmes!$E92*0.4,IF(Barèmes!$E92&lt;=6000,Barèmes!$E92*0.07+989,Barèmes!$E92*0.235)),IF(OR((Barèmes!$D92="6 CV"),(Barèmes!$D92="7 CV ou plus")),IF(Barèmes!$E92&lt;=3000,Barèmes!$E92*0.518,IF(Barèmes!$E92&lt;=6000,Barèmes!$E92*0.067+1351,Barèmes!$E92*0.292)),IF(Barèmes!$D92="7 CV ou plus",IF(Barèmes!$E92&lt;=3000,Barèmes!$E92*0.518,IF(Barèmes!$E92&lt;=6000,Barèmes!$E92*0.067+1351,Barèmes!$E92*0.292)))))))</f>
        <v>0</v>
      </c>
      <c r="C206" s="87" t="b">
        <f>IF(Barèmes!$C92="Frais de déplacement cyclomoteur", IF(Barèmes!$E92&lt;=2000,Barèmes!$E92*0.269,IF(Barèmes!$E92&lt;=5000,Barèmes!$E92*0.063+412,Barèmes!$E92*0.146)))</f>
        <v>0</v>
      </c>
      <c r="G206" s="87">
        <v>89</v>
      </c>
    </row>
    <row r="207" spans="1:7" hidden="1" x14ac:dyDescent="0.25">
      <c r="A207" s="87" t="b">
        <f>IF(Barèmes!$C93="Frais de déplacement voiture", IF(OR((Barèmes!$D93="2CV ou moins"),(Barèmes!$D93="3 CV")),IF(Barèmes!$E93&lt;=5000,Barèmes!$E93*0.41,IF(Barèmes!$E93&lt;=20000,Barèmes!$E93*0.245+824,Barèmes!$E93*0.286)),IF(Barèmes!$D93="4 CV",IF(Barèmes!$E93&lt;=5000,Barèmes!$E93*0.493,IF(Barèmes!$E93&lt;=20000,Barèmes!$E93*0.277+1082,Barèmes!$E93*0.332)),IF(Barèmes!$D93="5 CV",IF(Barèmes!$E93&lt;=5000,Barèmes!$E93*0.543,IF(Barèmes!$E93&lt;=20000,Barèmes!$E93*0.305+1188,Barèmes!$E93*0.364)),IF(Barèmes!$D93="6 CV",IF(Barèmes!$E93&lt;=5000,Barèmes!$E93*0.568,IF(Barèmes!$E93&lt;=20000,Barèmes!$E93*0.32+1244,Barèmes!$E93*0.382)),IF(Barèmes!$D93="7 CV ou plus", IF(Barèmes!$E93&lt;=5000,Barèmes!$E93*0.595,IF(Barèmes!$E93&lt;=20000,Barèmes!$E93*0.337+1288,Barèmes!$E93*0.401))))))))</f>
        <v>0</v>
      </c>
      <c r="B207" s="87" t="b">
        <f>IF(Barèmes!$C93="Frais de déplacement moto", IF(Barèmes!$D93="2 CV ou moins", IF(Barèmes!$E93&lt;=3000,Barèmes!$E93*0.338,IF(Barèmes!$E93&lt;=6000,Barèmes!$E93*0.084+760,Barèmes!$E93*0.211)), IF(OR((Barèmes!$D93="3 CV"),(Barèmes!$D93="4 CV"),(Barèmes!$D93="5 CV")),IF(Barèmes!$E93&lt;=3000,Barèmes!$E93*0.4,IF(Barèmes!$E93&lt;=6000,Barèmes!$E93*0.07+989,Barèmes!$E93*0.235)),IF(OR((Barèmes!$D93="6 CV"),(Barèmes!$D93="7 CV ou plus")),IF(Barèmes!$E93&lt;=3000,Barèmes!$E93*0.518,IF(Barèmes!$E93&lt;=6000,Barèmes!$E93*0.067+1351,Barèmes!$E93*0.292)),IF(Barèmes!$D93="7 CV ou plus",IF(Barèmes!$E93&lt;=3000,Barèmes!$E93*0.518,IF(Barèmes!$E93&lt;=6000,Barèmes!$E93*0.067+1351,Barèmes!$E93*0.292)))))))</f>
        <v>0</v>
      </c>
      <c r="C207" s="87" t="b">
        <f>IF(Barèmes!$C93="Frais de déplacement cyclomoteur", IF(Barèmes!$E93&lt;=2000,Barèmes!$E93*0.269,IF(Barèmes!$E93&lt;=5000,Barèmes!$E93*0.063+412,Barèmes!$E93*0.146)))</f>
        <v>0</v>
      </c>
      <c r="G207" s="87">
        <v>90</v>
      </c>
    </row>
    <row r="208" spans="1:7" hidden="1" x14ac:dyDescent="0.25">
      <c r="A208" s="87" t="b">
        <f>IF(Barèmes!$C94="Frais de déplacement voiture", IF(OR((Barèmes!$D94="2CV ou moins"),(Barèmes!$D94="3 CV")),IF(Barèmes!$E94&lt;=5000,Barèmes!$E94*0.41,IF(Barèmes!$E94&lt;=20000,Barèmes!$E94*0.245+824,Barèmes!$E94*0.286)),IF(Barèmes!$D94="4 CV",IF(Barèmes!$E94&lt;=5000,Barèmes!$E94*0.493,IF(Barèmes!$E94&lt;=20000,Barèmes!$E94*0.277+1082,Barèmes!$E94*0.332)),IF(Barèmes!$D94="5 CV",IF(Barèmes!$E94&lt;=5000,Barèmes!$E94*0.543,IF(Barèmes!$E94&lt;=20000,Barèmes!$E94*0.305+1188,Barèmes!$E94*0.364)),IF(Barèmes!$D94="6 CV",IF(Barèmes!$E94&lt;=5000,Barèmes!$E94*0.568,IF(Barèmes!$E94&lt;=20000,Barèmes!$E94*0.32+1244,Barèmes!$E94*0.382)),IF(Barèmes!$D94="7 CV ou plus", IF(Barèmes!$E94&lt;=5000,Barèmes!$E94*0.595,IF(Barèmes!$E94&lt;=20000,Barèmes!$E94*0.337+1288,Barèmes!$E94*0.401))))))))</f>
        <v>0</v>
      </c>
      <c r="B208" s="87" t="b">
        <f>IF(Barèmes!$C94="Frais de déplacement moto", IF(Barèmes!$D94="2 CV ou moins", IF(Barèmes!$E94&lt;=3000,Barèmes!$E94*0.338,IF(Barèmes!$E94&lt;=6000,Barèmes!$E94*0.084+760,Barèmes!$E94*0.211)), IF(OR((Barèmes!$D94="3 CV"),(Barèmes!$D94="4 CV"),(Barèmes!$D94="5 CV")),IF(Barèmes!$E94&lt;=3000,Barèmes!$E94*0.4,IF(Barèmes!$E94&lt;=6000,Barèmes!$E94*0.07+989,Barèmes!$E94*0.235)),IF(OR((Barèmes!$D94="6 CV"),(Barèmes!$D94="7 CV ou plus")),IF(Barèmes!$E94&lt;=3000,Barèmes!$E94*0.518,IF(Barèmes!$E94&lt;=6000,Barèmes!$E94*0.067+1351,Barèmes!$E94*0.292)),IF(Barèmes!$D94="7 CV ou plus",IF(Barèmes!$E94&lt;=3000,Barèmes!$E94*0.518,IF(Barèmes!$E94&lt;=6000,Barèmes!$E94*0.067+1351,Barèmes!$E94*0.292)))))))</f>
        <v>0</v>
      </c>
      <c r="C208" s="87" t="b">
        <f>IF(Barèmes!$C94="Frais de déplacement cyclomoteur", IF(Barèmes!$E94&lt;=2000,Barèmes!$E94*0.269,IF(Barèmes!$E94&lt;=5000,Barèmes!$E94*0.063+412,Barèmes!$E94*0.146)))</f>
        <v>0</v>
      </c>
      <c r="G208" s="87">
        <v>91</v>
      </c>
    </row>
    <row r="209" spans="1:7" hidden="1" x14ac:dyDescent="0.25">
      <c r="A209" s="87" t="b">
        <f>IF(Barèmes!$C95="Frais de déplacement voiture", IF(OR((Barèmes!$D95="2CV ou moins"),(Barèmes!$D95="3 CV")),IF(Barèmes!$E95&lt;=5000,Barèmes!$E95*0.41,IF(Barèmes!$E95&lt;=20000,Barèmes!$E95*0.245+824,Barèmes!$E95*0.286)),IF(Barèmes!$D95="4 CV",IF(Barèmes!$E95&lt;=5000,Barèmes!$E95*0.493,IF(Barèmes!$E95&lt;=20000,Barèmes!$E95*0.277+1082,Barèmes!$E95*0.332)),IF(Barèmes!$D95="5 CV",IF(Barèmes!$E95&lt;=5000,Barèmes!$E95*0.543,IF(Barèmes!$E95&lt;=20000,Barèmes!$E95*0.305+1188,Barèmes!$E95*0.364)),IF(Barèmes!$D95="6 CV",IF(Barèmes!$E95&lt;=5000,Barèmes!$E95*0.568,IF(Barèmes!$E95&lt;=20000,Barèmes!$E95*0.32+1244,Barèmes!$E95*0.382)),IF(Barèmes!$D95="7 CV ou plus", IF(Barèmes!$E95&lt;=5000,Barèmes!$E95*0.595,IF(Barèmes!$E95&lt;=20000,Barèmes!$E95*0.337+1288,Barèmes!$E95*0.401))))))))</f>
        <v>0</v>
      </c>
      <c r="B209" s="87" t="b">
        <f>IF(Barèmes!$C95="Frais de déplacement moto", IF(Barèmes!$D95="2 CV ou moins", IF(Barèmes!$E95&lt;=3000,Barèmes!$E95*0.338,IF(Barèmes!$E95&lt;=6000,Barèmes!$E95*0.084+760,Barèmes!$E95*0.211)), IF(OR((Barèmes!$D95="3 CV"),(Barèmes!$D95="4 CV"),(Barèmes!$D95="5 CV")),IF(Barèmes!$E95&lt;=3000,Barèmes!$E95*0.4,IF(Barèmes!$E95&lt;=6000,Barèmes!$E95*0.07+989,Barèmes!$E95*0.235)),IF(OR((Barèmes!$D95="6 CV"),(Barèmes!$D95="7 CV ou plus")),IF(Barèmes!$E95&lt;=3000,Barèmes!$E95*0.518,IF(Barèmes!$E95&lt;=6000,Barèmes!$E95*0.067+1351,Barèmes!$E95*0.292)),IF(Barèmes!$D95="7 CV ou plus",IF(Barèmes!$E95&lt;=3000,Barèmes!$E95*0.518,IF(Barèmes!$E95&lt;=6000,Barèmes!$E95*0.067+1351,Barèmes!$E95*0.292)))))))</f>
        <v>0</v>
      </c>
      <c r="C209" s="87" t="b">
        <f>IF(Barèmes!$C95="Frais de déplacement cyclomoteur", IF(Barèmes!$E95&lt;=2000,Barèmes!$E95*0.269,IF(Barèmes!$E95&lt;=5000,Barèmes!$E95*0.063+412,Barèmes!$E95*0.146)))</f>
        <v>0</v>
      </c>
      <c r="G209" s="87">
        <v>92</v>
      </c>
    </row>
    <row r="210" spans="1:7" hidden="1" x14ac:dyDescent="0.25">
      <c r="A210" s="87" t="b">
        <f>IF(Barèmes!$C96="Frais de déplacement voiture", IF(OR((Barèmes!$D96="2CV ou moins"),(Barèmes!$D96="3 CV")),IF(Barèmes!$E96&lt;=5000,Barèmes!$E96*0.41,IF(Barèmes!$E96&lt;=20000,Barèmes!$E96*0.245+824,Barèmes!$E96*0.286)),IF(Barèmes!$D96="4 CV",IF(Barèmes!$E96&lt;=5000,Barèmes!$E96*0.493,IF(Barèmes!$E96&lt;=20000,Barèmes!$E96*0.277+1082,Barèmes!$E96*0.332)),IF(Barèmes!$D96="5 CV",IF(Barèmes!$E96&lt;=5000,Barèmes!$E96*0.543,IF(Barèmes!$E96&lt;=20000,Barèmes!$E96*0.305+1188,Barèmes!$E96*0.364)),IF(Barèmes!$D96="6 CV",IF(Barèmes!$E96&lt;=5000,Barèmes!$E96*0.568,IF(Barèmes!$E96&lt;=20000,Barèmes!$E96*0.32+1244,Barèmes!$E96*0.382)),IF(Barèmes!$D96="7 CV ou plus", IF(Barèmes!$E96&lt;=5000,Barèmes!$E96*0.595,IF(Barèmes!$E96&lt;=20000,Barèmes!$E96*0.337+1288,Barèmes!$E96*0.401))))))))</f>
        <v>0</v>
      </c>
      <c r="B210" s="87" t="b">
        <f>IF(Barèmes!$C96="Frais de déplacement moto", IF(Barèmes!$D96="2 CV ou moins", IF(Barèmes!$E96&lt;=3000,Barèmes!$E96*0.338,IF(Barèmes!$E96&lt;=6000,Barèmes!$E96*0.084+760,Barèmes!$E96*0.211)), IF(OR((Barèmes!$D96="3 CV"),(Barèmes!$D96="4 CV"),(Barèmes!$D96="5 CV")),IF(Barèmes!$E96&lt;=3000,Barèmes!$E96*0.4,IF(Barèmes!$E96&lt;=6000,Barèmes!$E96*0.07+989,Barèmes!$E96*0.235)),IF(OR((Barèmes!$D96="6 CV"),(Barèmes!$D96="7 CV ou plus")),IF(Barèmes!$E96&lt;=3000,Barèmes!$E96*0.518,IF(Barèmes!$E96&lt;=6000,Barèmes!$E96*0.067+1351,Barèmes!$E96*0.292)),IF(Barèmes!$D96="7 CV ou plus",IF(Barèmes!$E96&lt;=3000,Barèmes!$E96*0.518,IF(Barèmes!$E96&lt;=6000,Barèmes!$E96*0.067+1351,Barèmes!$E96*0.292)))))))</f>
        <v>0</v>
      </c>
      <c r="C210" s="87" t="b">
        <f>IF(Barèmes!$C96="Frais de déplacement cyclomoteur", IF(Barèmes!$E96&lt;=2000,Barèmes!$E96*0.269,IF(Barèmes!$E96&lt;=5000,Barèmes!$E96*0.063+412,Barèmes!$E96*0.146)))</f>
        <v>0</v>
      </c>
      <c r="G210" s="87">
        <v>93</v>
      </c>
    </row>
    <row r="211" spans="1:7" hidden="1" x14ac:dyDescent="0.25">
      <c r="A211" s="87" t="b">
        <f>IF(Barèmes!$C97="Frais de déplacement voiture", IF(OR((Barèmes!$D97="2CV ou moins"),(Barèmes!$D97="3 CV")),IF(Barèmes!$E97&lt;=5000,Barèmes!$E97*0.41,IF(Barèmes!$E97&lt;=20000,Barèmes!$E97*0.245+824,Barèmes!$E97*0.286)),IF(Barèmes!$D97="4 CV",IF(Barèmes!$E97&lt;=5000,Barèmes!$E97*0.493,IF(Barèmes!$E97&lt;=20000,Barèmes!$E97*0.277+1082,Barèmes!$E97*0.332)),IF(Barèmes!$D97="5 CV",IF(Barèmes!$E97&lt;=5000,Barèmes!$E97*0.543,IF(Barèmes!$E97&lt;=20000,Barèmes!$E97*0.305+1188,Barèmes!$E97*0.364)),IF(Barèmes!$D97="6 CV",IF(Barèmes!$E97&lt;=5000,Barèmes!$E97*0.568,IF(Barèmes!$E97&lt;=20000,Barèmes!$E97*0.32+1244,Barèmes!$E97*0.382)),IF(Barèmes!$D97="7 CV ou plus", IF(Barèmes!$E97&lt;=5000,Barèmes!$E97*0.595,IF(Barèmes!$E97&lt;=20000,Barèmes!$E97*0.337+1288,Barèmes!$E97*0.401))))))))</f>
        <v>0</v>
      </c>
      <c r="B211" s="87" t="b">
        <f>IF(Barèmes!$C97="Frais de déplacement moto", IF(Barèmes!$D97="2 CV ou moins", IF(Barèmes!$E97&lt;=3000,Barèmes!$E97*0.338,IF(Barèmes!$E97&lt;=6000,Barèmes!$E97*0.084+760,Barèmes!$E97*0.211)), IF(OR((Barèmes!$D97="3 CV"),(Barèmes!$D97="4 CV"),(Barèmes!$D97="5 CV")),IF(Barèmes!$E97&lt;=3000,Barèmes!$E97*0.4,IF(Barèmes!$E97&lt;=6000,Barèmes!$E97*0.07+989,Barèmes!$E97*0.235)),IF(OR((Barèmes!$D97="6 CV"),(Barèmes!$D97="7 CV ou plus")),IF(Barèmes!$E97&lt;=3000,Barèmes!$E97*0.518,IF(Barèmes!$E97&lt;=6000,Barèmes!$E97*0.067+1351,Barèmes!$E97*0.292)),IF(Barèmes!$D97="7 CV ou plus",IF(Barèmes!$E97&lt;=3000,Barèmes!$E97*0.518,IF(Barèmes!$E97&lt;=6000,Barèmes!$E97*0.067+1351,Barèmes!$E97*0.292)))))))</f>
        <v>0</v>
      </c>
      <c r="C211" s="87" t="b">
        <f>IF(Barèmes!$C97="Frais de déplacement cyclomoteur", IF(Barèmes!$E97&lt;=2000,Barèmes!$E97*0.269,IF(Barèmes!$E97&lt;=5000,Barèmes!$E97*0.063+412,Barèmes!$E97*0.146)))</f>
        <v>0</v>
      </c>
      <c r="G211" s="87">
        <v>94</v>
      </c>
    </row>
    <row r="212" spans="1:7" hidden="1" x14ac:dyDescent="0.25">
      <c r="A212" s="87" t="b">
        <f>IF(Barèmes!$C98="Frais de déplacement voiture", IF(OR((Barèmes!$D98="2CV ou moins"),(Barèmes!$D98="3 CV")),IF(Barèmes!$E98&lt;=5000,Barèmes!$E98*0.41,IF(Barèmes!$E98&lt;=20000,Barèmes!$E98*0.245+824,Barèmes!$E98*0.286)),IF(Barèmes!$D98="4 CV",IF(Barèmes!$E98&lt;=5000,Barèmes!$E98*0.493,IF(Barèmes!$E98&lt;=20000,Barèmes!$E98*0.277+1082,Barèmes!$E98*0.332)),IF(Barèmes!$D98="5 CV",IF(Barèmes!$E98&lt;=5000,Barèmes!$E98*0.543,IF(Barèmes!$E98&lt;=20000,Barèmes!$E98*0.305+1188,Barèmes!$E98*0.364)),IF(Barèmes!$D98="6 CV",IF(Barèmes!$E98&lt;=5000,Barèmes!$E98*0.568,IF(Barèmes!$E98&lt;=20000,Barèmes!$E98*0.32+1244,Barèmes!$E98*0.382)),IF(Barèmes!$D98="7 CV ou plus", IF(Barèmes!$E98&lt;=5000,Barèmes!$E98*0.595,IF(Barèmes!$E98&lt;=20000,Barèmes!$E98*0.337+1288,Barèmes!$E98*0.401))))))))</f>
        <v>0</v>
      </c>
      <c r="B212" s="87" t="b">
        <f>IF(Barèmes!$C98="Frais de déplacement moto", IF(Barèmes!$D98="2 CV ou moins", IF(Barèmes!$E98&lt;=3000,Barèmes!$E98*0.338,IF(Barèmes!$E98&lt;=6000,Barèmes!$E98*0.084+760,Barèmes!$E98*0.211)), IF(OR((Barèmes!$D98="3 CV"),(Barèmes!$D98="4 CV"),(Barèmes!$D98="5 CV")),IF(Barèmes!$E98&lt;=3000,Barèmes!$E98*0.4,IF(Barèmes!$E98&lt;=6000,Barèmes!$E98*0.07+989,Barèmes!$E98*0.235)),IF(OR((Barèmes!$D98="6 CV"),(Barèmes!$D98="7 CV ou plus")),IF(Barèmes!$E98&lt;=3000,Barèmes!$E98*0.518,IF(Barèmes!$E98&lt;=6000,Barèmes!$E98*0.067+1351,Barèmes!$E98*0.292)),IF(Barèmes!$D98="7 CV ou plus",IF(Barèmes!$E98&lt;=3000,Barèmes!$E98*0.518,IF(Barèmes!$E98&lt;=6000,Barèmes!$E98*0.067+1351,Barèmes!$E98*0.292)))))))</f>
        <v>0</v>
      </c>
      <c r="C212" s="87" t="b">
        <f>IF(Barèmes!$C98="Frais de déplacement cyclomoteur", IF(Barèmes!$E98&lt;=2000,Barèmes!$E98*0.269,IF(Barèmes!$E98&lt;=5000,Barèmes!$E98*0.063+412,Barèmes!$E98*0.146)))</f>
        <v>0</v>
      </c>
      <c r="G212" s="87">
        <v>95</v>
      </c>
    </row>
    <row r="213" spans="1:7" hidden="1" x14ac:dyDescent="0.25">
      <c r="A213" s="87" t="b">
        <f>IF(Barèmes!$C99="Frais de déplacement voiture", IF(OR((Barèmes!$D99="2CV ou moins"),(Barèmes!$D99="3 CV")),IF(Barèmes!$E99&lt;=5000,Barèmes!$E99*0.41,IF(Barèmes!$E99&lt;=20000,Barèmes!$E99*0.245+824,Barèmes!$E99*0.286)),IF(Barèmes!$D99="4 CV",IF(Barèmes!$E99&lt;=5000,Barèmes!$E99*0.493,IF(Barèmes!$E99&lt;=20000,Barèmes!$E99*0.277+1082,Barèmes!$E99*0.332)),IF(Barèmes!$D99="5 CV",IF(Barèmes!$E99&lt;=5000,Barèmes!$E99*0.543,IF(Barèmes!$E99&lt;=20000,Barèmes!$E99*0.305+1188,Barèmes!$E99*0.364)),IF(Barèmes!$D99="6 CV",IF(Barèmes!$E99&lt;=5000,Barèmes!$E99*0.568,IF(Barèmes!$E99&lt;=20000,Barèmes!$E99*0.32+1244,Barèmes!$E99*0.382)),IF(Barèmes!$D99="7 CV ou plus", IF(Barèmes!$E99&lt;=5000,Barèmes!$E99*0.595,IF(Barèmes!$E99&lt;=20000,Barèmes!$E99*0.337+1288,Barèmes!$E99*0.401))))))))</f>
        <v>0</v>
      </c>
      <c r="B213" s="87" t="b">
        <f>IF(Barèmes!$C99="Frais de déplacement moto", IF(Barèmes!$D99="2 CV ou moins", IF(Barèmes!$E99&lt;=3000,Barèmes!$E99*0.338,IF(Barèmes!$E99&lt;=6000,Barèmes!$E99*0.084+760,Barèmes!$E99*0.211)), IF(OR((Barèmes!$D99="3 CV"),(Barèmes!$D99="4 CV"),(Barèmes!$D99="5 CV")),IF(Barèmes!$E99&lt;=3000,Barèmes!$E99*0.4,IF(Barèmes!$E99&lt;=6000,Barèmes!$E99*0.07+989,Barèmes!$E99*0.235)),IF(OR((Barèmes!$D99="6 CV"),(Barèmes!$D99="7 CV ou plus")),IF(Barèmes!$E99&lt;=3000,Barèmes!$E99*0.518,IF(Barèmes!$E99&lt;=6000,Barèmes!$E99*0.067+1351,Barèmes!$E99*0.292)),IF(Barèmes!$D99="7 CV ou plus",IF(Barèmes!$E99&lt;=3000,Barèmes!$E99*0.518,IF(Barèmes!$E99&lt;=6000,Barèmes!$E99*0.067+1351,Barèmes!$E99*0.292)))))))</f>
        <v>0</v>
      </c>
      <c r="C213" s="87" t="b">
        <f>IF(Barèmes!$C99="Frais de déplacement cyclomoteur", IF(Barèmes!$E99&lt;=2000,Barèmes!$E99*0.269,IF(Barèmes!$E99&lt;=5000,Barèmes!$E99*0.063+412,Barèmes!$E99*0.146)))</f>
        <v>0</v>
      </c>
      <c r="G213" s="87">
        <v>96</v>
      </c>
    </row>
    <row r="214" spans="1:7" hidden="1" x14ac:dyDescent="0.25">
      <c r="A214" s="87" t="b">
        <f>IF(Barèmes!$C100="Frais de déplacement voiture", IF(OR((Barèmes!$D100="2CV ou moins"),(Barèmes!$D100="3 CV")),IF(Barèmes!$E100&lt;=5000,Barèmes!$E100*0.41,IF(Barèmes!$E100&lt;=20000,Barèmes!$E100*0.245+824,Barèmes!$E100*0.286)),IF(Barèmes!$D100="4 CV",IF(Barèmes!$E100&lt;=5000,Barèmes!$E100*0.493,IF(Barèmes!$E100&lt;=20000,Barèmes!$E100*0.277+1082,Barèmes!$E100*0.332)),IF(Barèmes!$D100="5 CV",IF(Barèmes!$E100&lt;=5000,Barèmes!$E100*0.543,IF(Barèmes!$E100&lt;=20000,Barèmes!$E100*0.305+1188,Barèmes!$E100*0.364)),IF(Barèmes!$D100="6 CV",IF(Barèmes!$E100&lt;=5000,Barèmes!$E100*0.568,IF(Barèmes!$E100&lt;=20000,Barèmes!$E100*0.32+1244,Barèmes!$E100*0.382)),IF(Barèmes!$D100="7 CV ou plus", IF(Barèmes!$E100&lt;=5000,Barèmes!$E100*0.595,IF(Barèmes!$E100&lt;=20000,Barèmes!$E100*0.337+1288,Barèmes!$E100*0.401))))))))</f>
        <v>0</v>
      </c>
      <c r="B214" s="87" t="b">
        <f>IF(Barèmes!$C100="Frais de déplacement moto", IF(Barèmes!$D100="2 CV ou moins", IF(Barèmes!$E100&lt;=3000,Barèmes!$E100*0.338,IF(Barèmes!$E100&lt;=6000,Barèmes!$E100*0.084+760,Barèmes!$E100*0.211)), IF(OR((Barèmes!$D100="3 CV"),(Barèmes!$D100="4 CV"),(Barèmes!$D100="5 CV")),IF(Barèmes!$E100&lt;=3000,Barèmes!$E100*0.4,IF(Barèmes!$E100&lt;=6000,Barèmes!$E100*0.07+989,Barèmes!$E100*0.235)),IF(OR((Barèmes!$D100="6 CV"),(Barèmes!$D100="7 CV ou plus")),IF(Barèmes!$E100&lt;=3000,Barèmes!$E100*0.518,IF(Barèmes!$E100&lt;=6000,Barèmes!$E100*0.067+1351,Barèmes!$E100*0.292)),IF(Barèmes!$D100="7 CV ou plus",IF(Barèmes!$E100&lt;=3000,Barèmes!$E100*0.518,IF(Barèmes!$E100&lt;=6000,Barèmes!$E100*0.067+1351,Barèmes!$E100*0.292)))))))</f>
        <v>0</v>
      </c>
      <c r="C214" s="87" t="b">
        <f>IF(Barèmes!$C100="Frais de déplacement cyclomoteur", IF(Barèmes!$E100&lt;=2000,Barèmes!$E100*0.269,IF(Barèmes!$E100&lt;=5000,Barèmes!$E100*0.063+412,Barèmes!$E100*0.146)))</f>
        <v>0</v>
      </c>
      <c r="G214" s="87">
        <v>97</v>
      </c>
    </row>
    <row r="215" spans="1:7" hidden="1" x14ac:dyDescent="0.25">
      <c r="A215" s="87" t="b">
        <f>IF(Barèmes!$C101="Frais de déplacement voiture", IF(OR((Barèmes!$D101="2CV ou moins"),(Barèmes!$D101="3 CV")),IF(Barèmes!$E101&lt;=5000,Barèmes!$E101*0.41,IF(Barèmes!$E101&lt;=20000,Barèmes!$E101*0.245+824,Barèmes!$E101*0.286)),IF(Barèmes!$D101="4 CV",IF(Barèmes!$E101&lt;=5000,Barèmes!$E101*0.493,IF(Barèmes!$E101&lt;=20000,Barèmes!$E101*0.277+1082,Barèmes!$E101*0.332)),IF(Barèmes!$D101="5 CV",IF(Barèmes!$E101&lt;=5000,Barèmes!$E101*0.543,IF(Barèmes!$E101&lt;=20000,Barèmes!$E101*0.305+1188,Barèmes!$E101*0.364)),IF(Barèmes!$D101="6 CV",IF(Barèmes!$E101&lt;=5000,Barèmes!$E101*0.568,IF(Barèmes!$E101&lt;=20000,Barèmes!$E101*0.32+1244,Barèmes!$E101*0.382)),IF(Barèmes!$D101="7 CV ou plus", IF(Barèmes!$E101&lt;=5000,Barèmes!$E101*0.595,IF(Barèmes!$E101&lt;=20000,Barèmes!$E101*0.337+1288,Barèmes!$E101*0.401))))))))</f>
        <v>0</v>
      </c>
      <c r="B215" s="87" t="b">
        <f>IF(Barèmes!$C101="Frais de déplacement moto", IF(Barèmes!$D101="2 CV ou moins", IF(Barèmes!$E101&lt;=3000,Barèmes!$E101*0.338,IF(Barèmes!$E101&lt;=6000,Barèmes!$E101*0.084+760,Barèmes!$E101*0.211)), IF(OR((Barèmes!$D101="3 CV"),(Barèmes!$D101="4 CV"),(Barèmes!$D101="5 CV")),IF(Barèmes!$E101&lt;=3000,Barèmes!$E101*0.4,IF(Barèmes!$E101&lt;=6000,Barèmes!$E101*0.07+989,Barèmes!$E101*0.235)),IF(OR((Barèmes!$D101="6 CV"),(Barèmes!$D101="7 CV ou plus")),IF(Barèmes!$E101&lt;=3000,Barèmes!$E101*0.518,IF(Barèmes!$E101&lt;=6000,Barèmes!$E101*0.067+1351,Barèmes!$E101*0.292)),IF(Barèmes!$D101="7 CV ou plus",IF(Barèmes!$E101&lt;=3000,Barèmes!$E101*0.518,IF(Barèmes!$E101&lt;=6000,Barèmes!$E101*0.067+1351,Barèmes!$E101*0.292)))))))</f>
        <v>0</v>
      </c>
      <c r="C215" s="87" t="b">
        <f>IF(Barèmes!$C101="Frais de déplacement cyclomoteur", IF(Barèmes!$E101&lt;=2000,Barèmes!$E101*0.269,IF(Barèmes!$E101&lt;=5000,Barèmes!$E101*0.063+412,Barèmes!$E101*0.146)))</f>
        <v>0</v>
      </c>
      <c r="G215" s="87">
        <v>98</v>
      </c>
    </row>
    <row r="216" spans="1:7" hidden="1" x14ac:dyDescent="0.25">
      <c r="A216" s="87" t="b">
        <f>IF(Barèmes!$C102="Frais de déplacement voiture", IF(OR((Barèmes!$D102="2CV ou moins"),(Barèmes!$D102="3 CV")),IF(Barèmes!$E102&lt;=5000,Barèmes!$E102*0.41,IF(Barèmes!$E102&lt;=20000,Barèmes!$E102*0.245+824,Barèmes!$E102*0.286)),IF(Barèmes!$D102="4 CV",IF(Barèmes!$E102&lt;=5000,Barèmes!$E102*0.493,IF(Barèmes!$E102&lt;=20000,Barèmes!$E102*0.277+1082,Barèmes!$E102*0.332)),IF(Barèmes!$D102="5 CV",IF(Barèmes!$E102&lt;=5000,Barèmes!$E102*0.543,IF(Barèmes!$E102&lt;=20000,Barèmes!$E102*0.305+1188,Barèmes!$E102*0.364)),IF(Barèmes!$D102="6 CV",IF(Barèmes!$E102&lt;=5000,Barèmes!$E102*0.568,IF(Barèmes!$E102&lt;=20000,Barèmes!$E102*0.32+1244,Barèmes!$E102*0.382)),IF(Barèmes!$D102="7 CV ou plus", IF(Barèmes!$E102&lt;=5000,Barèmes!$E102*0.595,IF(Barèmes!$E102&lt;=20000,Barèmes!$E102*0.337+1288,Barèmes!$E102*0.401))))))))</f>
        <v>0</v>
      </c>
      <c r="B216" s="87" t="b">
        <f>IF(Barèmes!$C102="Frais de déplacement moto", IF(Barèmes!$D102="2 CV ou moins", IF(Barèmes!$E102&lt;=3000,Barèmes!$E102*0.338,IF(Barèmes!$E102&lt;=6000,Barèmes!$E102*0.084+760,Barèmes!$E102*0.211)), IF(OR((Barèmes!$D102="3 CV"),(Barèmes!$D102="4 CV"),(Barèmes!$D102="5 CV")),IF(Barèmes!$E102&lt;=3000,Barèmes!$E102*0.4,IF(Barèmes!$E102&lt;=6000,Barèmes!$E102*0.07+989,Barèmes!$E102*0.235)),IF(OR((Barèmes!$D102="6 CV"),(Barèmes!$D102="7 CV ou plus")),IF(Barèmes!$E102&lt;=3000,Barèmes!$E102*0.518,IF(Barèmes!$E102&lt;=6000,Barèmes!$E102*0.067+1351,Barèmes!$E102*0.292)),IF(Barèmes!$D102="7 CV ou plus",IF(Barèmes!$E102&lt;=3000,Barèmes!$E102*0.518,IF(Barèmes!$E102&lt;=6000,Barèmes!$E102*0.067+1351,Barèmes!$E102*0.292)))))))</f>
        <v>0</v>
      </c>
      <c r="C216" s="87" t="b">
        <f>IF(Barèmes!$C102="Frais de déplacement cyclomoteur", IF(Barèmes!$E102&lt;=2000,Barèmes!$E102*0.269,IF(Barèmes!$E102&lt;=5000,Barèmes!$E102*0.063+412,Barèmes!$E102*0.146)))</f>
        <v>0</v>
      </c>
      <c r="G216" s="87">
        <v>99</v>
      </c>
    </row>
    <row r="217" spans="1:7" hidden="1" x14ac:dyDescent="0.25">
      <c r="A217" s="87" t="b">
        <f>IF(Barèmes!$C103="Frais de déplacement voiture", IF(OR((Barèmes!$D103="2CV ou moins"),(Barèmes!$D103="3 CV")),IF(Barèmes!$E103&lt;=5000,Barèmes!$E103*0.41,IF(Barèmes!$E103&lt;=20000,Barèmes!$E103*0.245+824,Barèmes!$E103*0.286)),IF(Barèmes!$D103="4 CV",IF(Barèmes!$E103&lt;=5000,Barèmes!$E103*0.493,IF(Barèmes!$E103&lt;=20000,Barèmes!$E103*0.277+1082,Barèmes!$E103*0.332)),IF(Barèmes!$D103="5 CV",IF(Barèmes!$E103&lt;=5000,Barèmes!$E103*0.543,IF(Barèmes!$E103&lt;=20000,Barèmes!$E103*0.305+1188,Barèmes!$E103*0.364)),IF(Barèmes!$D103="6 CV",IF(Barèmes!$E103&lt;=5000,Barèmes!$E103*0.568,IF(Barèmes!$E103&lt;=20000,Barèmes!$E103*0.32+1244,Barèmes!$E103*0.382)),IF(Barèmes!$D103="7 CV ou plus", IF(Barèmes!$E103&lt;=5000,Barèmes!$E103*0.595,IF(Barèmes!$E103&lt;=20000,Barèmes!$E103*0.337+1288,Barèmes!$E103*0.401))))))))</f>
        <v>0</v>
      </c>
      <c r="B217" s="87" t="b">
        <f>IF(Barèmes!$C103="Frais de déplacement moto", IF(Barèmes!$D103="2 CV ou moins", IF(Barèmes!$E103&lt;=3000,Barèmes!$E103*0.338,IF(Barèmes!$E103&lt;=6000,Barèmes!$E103*0.084+760,Barèmes!$E103*0.211)), IF(OR((Barèmes!$D103="3 CV"),(Barèmes!$D103="4 CV"),(Barèmes!$D103="5 CV")),IF(Barèmes!$E103&lt;=3000,Barèmes!$E103*0.4,IF(Barèmes!$E103&lt;=6000,Barèmes!$E103*0.07+989,Barèmes!$E103*0.235)),IF(OR((Barèmes!$D103="6 CV"),(Barèmes!$D103="7 CV ou plus")),IF(Barèmes!$E103&lt;=3000,Barèmes!$E103*0.518,IF(Barèmes!$E103&lt;=6000,Barèmes!$E103*0.067+1351,Barèmes!$E103*0.292)),IF(Barèmes!$D103="7 CV ou plus",IF(Barèmes!$E103&lt;=3000,Barèmes!$E103*0.518,IF(Barèmes!$E103&lt;=6000,Barèmes!$E103*0.067+1351,Barèmes!$E103*0.292)))))))</f>
        <v>0</v>
      </c>
      <c r="C217" s="87" t="b">
        <f>IF(Barèmes!$C103="Frais de déplacement cyclomoteur", IF(Barèmes!$E103&lt;=2000,Barèmes!$E103*0.269,IF(Barèmes!$E103&lt;=5000,Barèmes!$E103*0.063+412,Barèmes!$E103*0.146)))</f>
        <v>0</v>
      </c>
      <c r="G217" s="87">
        <v>100</v>
      </c>
    </row>
    <row r="218" spans="1:7" hidden="1" x14ac:dyDescent="0.25">
      <c r="A218" s="87" t="b">
        <f>IF(Barèmes!$C104="Frais de déplacement voiture", IF(OR((Barèmes!$D104="2CV ou moins"),(Barèmes!$D104="3 CV")),IF(Barèmes!$E104&lt;=5000,Barèmes!$E104*0.41,IF(Barèmes!$E104&lt;=20000,Barèmes!$E104*0.245+824,Barèmes!$E104*0.286)),IF(Barèmes!$D104="4 CV",IF(Barèmes!$E104&lt;=5000,Barèmes!$E104*0.493,IF(Barèmes!$E104&lt;=20000,Barèmes!$E104*0.277+1082,Barèmes!$E104*0.332)),IF(Barèmes!$D104="5 CV",IF(Barèmes!$E104&lt;=5000,Barèmes!$E104*0.543,IF(Barèmes!$E104&lt;=20000,Barèmes!$E104*0.305+1188,Barèmes!$E104*0.364)),IF(Barèmes!$D104="6 CV",IF(Barèmes!$E104&lt;=5000,Barèmes!$E104*0.568,IF(Barèmes!$E104&lt;=20000,Barèmes!$E104*0.32+1244,Barèmes!$E104*0.382)),IF(Barèmes!$D104="7 CV ou plus", IF(Barèmes!$E104&lt;=5000,Barèmes!$E104*0.595,IF(Barèmes!$E104&lt;=20000,Barèmes!$E104*0.337+1288,Barèmes!$E104*0.401))))))))</f>
        <v>0</v>
      </c>
      <c r="B218" s="87" t="b">
        <f>IF(Barèmes!$C104="Frais de déplacement moto", IF(Barèmes!$D104="2 CV ou moins", IF(Barèmes!$E104&lt;=3000,Barèmes!$E104*0.338,IF(Barèmes!$E104&lt;=6000,Barèmes!$E104*0.084+760,Barèmes!$E104*0.211)), IF(OR((Barèmes!$D104="3 CV"),(Barèmes!$D104="4 CV"),(Barèmes!$D104="5 CV")),IF(Barèmes!$E104&lt;=3000,Barèmes!$E104*0.4,IF(Barèmes!$E104&lt;=6000,Barèmes!$E104*0.07+989,Barèmes!$E104*0.235)),IF(OR((Barèmes!$D104="6 CV"),(Barèmes!$D104="7 CV ou plus")),IF(Barèmes!$E104&lt;=3000,Barèmes!$E104*0.518,IF(Barèmes!$E104&lt;=6000,Barèmes!$E104*0.067+1351,Barèmes!$E104*0.292)),IF(Barèmes!$D104="7 CV ou plus",IF(Barèmes!$E104&lt;=3000,Barèmes!$E104*0.518,IF(Barèmes!$E104&lt;=6000,Barèmes!$E104*0.067+1351,Barèmes!$E104*0.292)))))))</f>
        <v>0</v>
      </c>
      <c r="C218" s="87" t="b">
        <f>IF(Barèmes!$C104="Frais de déplacement cyclomoteur", IF(Barèmes!$E104&lt;=2000,Barèmes!$E104*0.269,IF(Barèmes!$E104&lt;=5000,Barèmes!$E104*0.063+412,Barèmes!$E104*0.146)))</f>
        <v>0</v>
      </c>
      <c r="G218" s="87">
        <v>101</v>
      </c>
    </row>
    <row r="219" spans="1:7" hidden="1" x14ac:dyDescent="0.25">
      <c r="A219" s="87" t="b">
        <f>IF(Barèmes!$C105="Frais de déplacement voiture", IF(OR((Barèmes!$D105="2CV ou moins"),(Barèmes!$D105="3 CV")),IF(Barèmes!$E105&lt;=5000,Barèmes!$E105*0.41,IF(Barèmes!$E105&lt;=20000,Barèmes!$E105*0.245+824,Barèmes!$E105*0.286)),IF(Barèmes!$D105="4 CV",IF(Barèmes!$E105&lt;=5000,Barèmes!$E105*0.493,IF(Barèmes!$E105&lt;=20000,Barèmes!$E105*0.277+1082,Barèmes!$E105*0.332)),IF(Barèmes!$D105="5 CV",IF(Barèmes!$E105&lt;=5000,Barèmes!$E105*0.543,IF(Barèmes!$E105&lt;=20000,Barèmes!$E105*0.305+1188,Barèmes!$E105*0.364)),IF(Barèmes!$D105="6 CV",IF(Barèmes!$E105&lt;=5000,Barèmes!$E105*0.568,IF(Barèmes!$E105&lt;=20000,Barèmes!$E105*0.32+1244,Barèmes!$E105*0.382)),IF(Barèmes!$D105="7 CV ou plus", IF(Barèmes!$E105&lt;=5000,Barèmes!$E105*0.595,IF(Barèmes!$E105&lt;=20000,Barèmes!$E105*0.337+1288,Barèmes!$E105*0.401))))))))</f>
        <v>0</v>
      </c>
      <c r="B219" s="87" t="b">
        <f>IF(Barèmes!$C105="Frais de déplacement moto", IF(Barèmes!$D105="2 CV ou moins", IF(Barèmes!$E105&lt;=3000,Barèmes!$E105*0.338,IF(Barèmes!$E105&lt;=6000,Barèmes!$E105*0.084+760,Barèmes!$E105*0.211)), IF(OR((Barèmes!$D105="3 CV"),(Barèmes!$D105="4 CV"),(Barèmes!$D105="5 CV")),IF(Barèmes!$E105&lt;=3000,Barèmes!$E105*0.4,IF(Barèmes!$E105&lt;=6000,Barèmes!$E105*0.07+989,Barèmes!$E105*0.235)),IF(OR((Barèmes!$D105="6 CV"),(Barèmes!$D105="7 CV ou plus")),IF(Barèmes!$E105&lt;=3000,Barèmes!$E105*0.518,IF(Barèmes!$E105&lt;=6000,Barèmes!$E105*0.067+1351,Barèmes!$E105*0.292)),IF(Barèmes!$D105="7 CV ou plus",IF(Barèmes!$E105&lt;=3000,Barèmes!$E105*0.518,IF(Barèmes!$E105&lt;=6000,Barèmes!$E105*0.067+1351,Barèmes!$E105*0.292)))))))</f>
        <v>0</v>
      </c>
      <c r="C219" s="87" t="b">
        <f>IF(Barèmes!$C105="Frais de déplacement cyclomoteur", IF(Barèmes!$E105&lt;=2000,Barèmes!$E105*0.269,IF(Barèmes!$E105&lt;=5000,Barèmes!$E105*0.063+412,Barèmes!$E105*0.146)))</f>
        <v>0</v>
      </c>
      <c r="G219" s="87">
        <v>102</v>
      </c>
    </row>
    <row r="220" spans="1:7" hidden="1" x14ac:dyDescent="0.25">
      <c r="A220" s="87" t="b">
        <f>IF(Barèmes!$C106="Frais de déplacement voiture", IF(OR((Barèmes!$D106="2CV ou moins"),(Barèmes!$D106="3 CV")),IF(Barèmes!$E106&lt;=5000,Barèmes!$E106*0.41,IF(Barèmes!$E106&lt;=20000,Barèmes!$E106*0.245+824,Barèmes!$E106*0.286)),IF(Barèmes!$D106="4 CV",IF(Barèmes!$E106&lt;=5000,Barèmes!$E106*0.493,IF(Barèmes!$E106&lt;=20000,Barèmes!$E106*0.277+1082,Barèmes!$E106*0.332)),IF(Barèmes!$D106="5 CV",IF(Barèmes!$E106&lt;=5000,Barèmes!$E106*0.543,IF(Barèmes!$E106&lt;=20000,Barèmes!$E106*0.305+1188,Barèmes!$E106*0.364)),IF(Barèmes!$D106="6 CV",IF(Barèmes!$E106&lt;=5000,Barèmes!$E106*0.568,IF(Barèmes!$E106&lt;=20000,Barèmes!$E106*0.32+1244,Barèmes!$E106*0.382)),IF(Barèmes!$D106="7 CV ou plus", IF(Barèmes!$E106&lt;=5000,Barèmes!$E106*0.595,IF(Barèmes!$E106&lt;=20000,Barèmes!$E106*0.337+1288,Barèmes!$E106*0.401))))))))</f>
        <v>0</v>
      </c>
      <c r="B220" s="87" t="b">
        <f>IF(Barèmes!$C106="Frais de déplacement moto", IF(Barèmes!$D106="2 CV ou moins", IF(Barèmes!$E106&lt;=3000,Barèmes!$E106*0.338,IF(Barèmes!$E106&lt;=6000,Barèmes!$E106*0.084+760,Barèmes!$E106*0.211)), IF(OR((Barèmes!$D106="3 CV"),(Barèmes!$D106="4 CV"),(Barèmes!$D106="5 CV")),IF(Barèmes!$E106&lt;=3000,Barèmes!$E106*0.4,IF(Barèmes!$E106&lt;=6000,Barèmes!$E106*0.07+989,Barèmes!$E106*0.235)),IF(OR((Barèmes!$D106="6 CV"),(Barèmes!$D106="7 CV ou plus")),IF(Barèmes!$E106&lt;=3000,Barèmes!$E106*0.518,IF(Barèmes!$E106&lt;=6000,Barèmes!$E106*0.067+1351,Barèmes!$E106*0.292)),IF(Barèmes!$D106="7 CV ou plus",IF(Barèmes!$E106&lt;=3000,Barèmes!$E106*0.518,IF(Barèmes!$E106&lt;=6000,Barèmes!$E106*0.067+1351,Barèmes!$E106*0.292)))))))</f>
        <v>0</v>
      </c>
      <c r="C220" s="87" t="b">
        <f>IF(Barèmes!$C106="Frais de déplacement cyclomoteur", IF(Barèmes!$E106&lt;=2000,Barèmes!$E106*0.269,IF(Barèmes!$E106&lt;=5000,Barèmes!$E106*0.063+412,Barèmes!$E106*0.146)))</f>
        <v>0</v>
      </c>
      <c r="G220" s="87">
        <v>103</v>
      </c>
    </row>
    <row r="221" spans="1:7" hidden="1" x14ac:dyDescent="0.25">
      <c r="A221" s="87" t="b">
        <f>IF(Barèmes!$C107="Frais de déplacement voiture", IF(OR((Barèmes!$D107="2CV ou moins"),(Barèmes!$D107="3 CV")),IF(Barèmes!$E107&lt;=5000,Barèmes!$E107*0.41,IF(Barèmes!$E107&lt;=20000,Barèmes!$E107*0.245+824,Barèmes!$E107*0.286)),IF(Barèmes!$D107="4 CV",IF(Barèmes!$E107&lt;=5000,Barèmes!$E107*0.493,IF(Barèmes!$E107&lt;=20000,Barèmes!$E107*0.277+1082,Barèmes!$E107*0.332)),IF(Barèmes!$D107="5 CV",IF(Barèmes!$E107&lt;=5000,Barèmes!$E107*0.543,IF(Barèmes!$E107&lt;=20000,Barèmes!$E107*0.305+1188,Barèmes!$E107*0.364)),IF(Barèmes!$D107="6 CV",IF(Barèmes!$E107&lt;=5000,Barèmes!$E107*0.568,IF(Barèmes!$E107&lt;=20000,Barèmes!$E107*0.32+1244,Barèmes!$E107*0.382)),IF(Barèmes!$D107="7 CV ou plus", IF(Barèmes!$E107&lt;=5000,Barèmes!$E107*0.595,IF(Barèmes!$E107&lt;=20000,Barèmes!$E107*0.337+1288,Barèmes!$E107*0.401))))))))</f>
        <v>0</v>
      </c>
      <c r="B221" s="87" t="b">
        <f>IF(Barèmes!$C107="Frais de déplacement moto", IF(Barèmes!$D107="2 CV ou moins", IF(Barèmes!$E107&lt;=3000,Barèmes!$E107*0.338,IF(Barèmes!$E107&lt;=6000,Barèmes!$E107*0.084+760,Barèmes!$E107*0.211)), IF(OR((Barèmes!$D107="3 CV"),(Barèmes!$D107="4 CV"),(Barèmes!$D107="5 CV")),IF(Barèmes!$E107&lt;=3000,Barèmes!$E107*0.4,IF(Barèmes!$E107&lt;=6000,Barèmes!$E107*0.07+989,Barèmes!$E107*0.235)),IF(OR((Barèmes!$D107="6 CV"),(Barèmes!$D107="7 CV ou plus")),IF(Barèmes!$E107&lt;=3000,Barèmes!$E107*0.518,IF(Barèmes!$E107&lt;=6000,Barèmes!$E107*0.067+1351,Barèmes!$E107*0.292)),IF(Barèmes!$D107="7 CV ou plus",IF(Barèmes!$E107&lt;=3000,Barèmes!$E107*0.518,IF(Barèmes!$E107&lt;=6000,Barèmes!$E107*0.067+1351,Barèmes!$E107*0.292)))))))</f>
        <v>0</v>
      </c>
      <c r="C221" s="87" t="b">
        <f>IF(Barèmes!$C107="Frais de déplacement cyclomoteur", IF(Barèmes!$E107&lt;=2000,Barèmes!$E107*0.269,IF(Barèmes!$E107&lt;=5000,Barèmes!$E107*0.063+412,Barèmes!$E107*0.146)))</f>
        <v>0</v>
      </c>
      <c r="G221" s="87">
        <v>104</v>
      </c>
    </row>
    <row r="222" spans="1:7" hidden="1" x14ac:dyDescent="0.25">
      <c r="A222" s="87" t="b">
        <f>IF(Barèmes!$C108="Frais de déplacement voiture", IF(OR((Barèmes!$D108="2CV ou moins"),(Barèmes!$D108="3 CV")),IF(Barèmes!$E108&lt;=5000,Barèmes!$E108*0.41,IF(Barèmes!$E108&lt;=20000,Barèmes!$E108*0.245+824,Barèmes!$E108*0.286)),IF(Barèmes!$D108="4 CV",IF(Barèmes!$E108&lt;=5000,Barèmes!$E108*0.493,IF(Barèmes!$E108&lt;=20000,Barèmes!$E108*0.277+1082,Barèmes!$E108*0.332)),IF(Barèmes!$D108="5 CV",IF(Barèmes!$E108&lt;=5000,Barèmes!$E108*0.543,IF(Barèmes!$E108&lt;=20000,Barèmes!$E108*0.305+1188,Barèmes!$E108*0.364)),IF(Barèmes!$D108="6 CV",IF(Barèmes!$E108&lt;=5000,Barèmes!$E108*0.568,IF(Barèmes!$E108&lt;=20000,Barèmes!$E108*0.32+1244,Barèmes!$E108*0.382)),IF(Barèmes!$D108="7 CV ou plus", IF(Barèmes!$E108&lt;=5000,Barèmes!$E108*0.595,IF(Barèmes!$E108&lt;=20000,Barèmes!$E108*0.337+1288,Barèmes!$E108*0.401))))))))</f>
        <v>0</v>
      </c>
      <c r="B222" s="87" t="b">
        <f>IF(Barèmes!$C108="Frais de déplacement moto", IF(Barèmes!$D108="2 CV ou moins", IF(Barèmes!$E108&lt;=3000,Barèmes!$E108*0.338,IF(Barèmes!$E108&lt;=6000,Barèmes!$E108*0.084+760,Barèmes!$E108*0.211)), IF(OR((Barèmes!$D108="3 CV"),(Barèmes!$D108="4 CV"),(Barèmes!$D108="5 CV")),IF(Barèmes!$E108&lt;=3000,Barèmes!$E108*0.4,IF(Barèmes!$E108&lt;=6000,Barèmes!$E108*0.07+989,Barèmes!$E108*0.235)),IF(OR((Barèmes!$D108="6 CV"),(Barèmes!$D108="7 CV ou plus")),IF(Barèmes!$E108&lt;=3000,Barèmes!$E108*0.518,IF(Barèmes!$E108&lt;=6000,Barèmes!$E108*0.067+1351,Barèmes!$E108*0.292)),IF(Barèmes!$D108="7 CV ou plus",IF(Barèmes!$E108&lt;=3000,Barèmes!$E108*0.518,IF(Barèmes!$E108&lt;=6000,Barèmes!$E108*0.067+1351,Barèmes!$E108*0.292)))))))</f>
        <v>0</v>
      </c>
      <c r="C222" s="87" t="b">
        <f>IF(Barèmes!$C108="Frais de déplacement cyclomoteur", IF(Barèmes!$E108&lt;=2000,Barèmes!$E108*0.269,IF(Barèmes!$E108&lt;=5000,Barèmes!$E108*0.063+412,Barèmes!$E108*0.146)))</f>
        <v>0</v>
      </c>
      <c r="G222" s="87">
        <v>105</v>
      </c>
    </row>
    <row r="223" spans="1:7" hidden="1" x14ac:dyDescent="0.25">
      <c r="A223" s="87" t="b">
        <f>IF(Barèmes!$C109="Frais de déplacement voiture", IF(OR((Barèmes!$D109="2CV ou moins"),(Barèmes!$D109="3 CV")),IF(Barèmes!$E109&lt;=5000,Barèmes!$E109*0.41,IF(Barèmes!$E109&lt;=20000,Barèmes!$E109*0.245+824,Barèmes!$E109*0.286)),IF(Barèmes!$D109="4 CV",IF(Barèmes!$E109&lt;=5000,Barèmes!$E109*0.493,IF(Barèmes!$E109&lt;=20000,Barèmes!$E109*0.277+1082,Barèmes!$E109*0.332)),IF(Barèmes!$D109="5 CV",IF(Barèmes!$E109&lt;=5000,Barèmes!$E109*0.543,IF(Barèmes!$E109&lt;=20000,Barèmes!$E109*0.305+1188,Barèmes!$E109*0.364)),IF(Barèmes!$D109="6 CV",IF(Barèmes!$E109&lt;=5000,Barèmes!$E109*0.568,IF(Barèmes!$E109&lt;=20000,Barèmes!$E109*0.32+1244,Barèmes!$E109*0.382)),IF(Barèmes!$D109="7 CV ou plus", IF(Barèmes!$E109&lt;=5000,Barèmes!$E109*0.595,IF(Barèmes!$E109&lt;=20000,Barèmes!$E109*0.337+1288,Barèmes!$E109*0.401))))))))</f>
        <v>0</v>
      </c>
      <c r="B223" s="87" t="b">
        <f>IF(Barèmes!$C109="Frais de déplacement moto", IF(Barèmes!$D109="2 CV ou moins", IF(Barèmes!$E109&lt;=3000,Barèmes!$E109*0.338,IF(Barèmes!$E109&lt;=6000,Barèmes!$E109*0.084+760,Barèmes!$E109*0.211)), IF(OR((Barèmes!$D109="3 CV"),(Barèmes!$D109="4 CV"),(Barèmes!$D109="5 CV")),IF(Barèmes!$E109&lt;=3000,Barèmes!$E109*0.4,IF(Barèmes!$E109&lt;=6000,Barèmes!$E109*0.07+989,Barèmes!$E109*0.235)),IF(OR((Barèmes!$D109="6 CV"),(Barèmes!$D109="7 CV ou plus")),IF(Barèmes!$E109&lt;=3000,Barèmes!$E109*0.518,IF(Barèmes!$E109&lt;=6000,Barèmes!$E109*0.067+1351,Barèmes!$E109*0.292)),IF(Barèmes!$D109="7 CV ou plus",IF(Barèmes!$E109&lt;=3000,Barèmes!$E109*0.518,IF(Barèmes!$E109&lt;=6000,Barèmes!$E109*0.067+1351,Barèmes!$E109*0.292)))))))</f>
        <v>0</v>
      </c>
      <c r="C223" s="87" t="b">
        <f>IF(Barèmes!$C109="Frais de déplacement cyclomoteur", IF(Barèmes!$E109&lt;=2000,Barèmes!$E109*0.269,IF(Barèmes!$E109&lt;=5000,Barèmes!$E109*0.063+412,Barèmes!$E109*0.146)))</f>
        <v>0</v>
      </c>
      <c r="G223" s="87">
        <v>106</v>
      </c>
    </row>
    <row r="224" spans="1:7" hidden="1" x14ac:dyDescent="0.25">
      <c r="A224" s="87" t="b">
        <f>IF(Barèmes!$C110="Frais de déplacement voiture", IF(OR((Barèmes!$D110="2CV ou moins"),(Barèmes!$D110="3 CV")),IF(Barèmes!$E110&lt;=5000,Barèmes!$E110*0.41,IF(Barèmes!$E110&lt;=20000,Barèmes!$E110*0.245+824,Barèmes!$E110*0.286)),IF(Barèmes!$D110="4 CV",IF(Barèmes!$E110&lt;=5000,Barèmes!$E110*0.493,IF(Barèmes!$E110&lt;=20000,Barèmes!$E110*0.277+1082,Barèmes!$E110*0.332)),IF(Barèmes!$D110="5 CV",IF(Barèmes!$E110&lt;=5000,Barèmes!$E110*0.543,IF(Barèmes!$E110&lt;=20000,Barèmes!$E110*0.305+1188,Barèmes!$E110*0.364)),IF(Barèmes!$D110="6 CV",IF(Barèmes!$E110&lt;=5000,Barèmes!$E110*0.568,IF(Barèmes!$E110&lt;=20000,Barèmes!$E110*0.32+1244,Barèmes!$E110*0.382)),IF(Barèmes!$D110="7 CV ou plus", IF(Barèmes!$E110&lt;=5000,Barèmes!$E110*0.595,IF(Barèmes!$E110&lt;=20000,Barèmes!$E110*0.337+1288,Barèmes!$E110*0.401))))))))</f>
        <v>0</v>
      </c>
      <c r="B224" s="87" t="b">
        <f>IF(Barèmes!$C110="Frais de déplacement moto", IF(Barèmes!$D110="2 CV ou moins", IF(Barèmes!$E110&lt;=3000,Barèmes!$E110*0.338,IF(Barèmes!$E110&lt;=6000,Barèmes!$E110*0.084+760,Barèmes!$E110*0.211)), IF(OR((Barèmes!$D110="3 CV"),(Barèmes!$D110="4 CV"),(Barèmes!$D110="5 CV")),IF(Barèmes!$E110&lt;=3000,Barèmes!$E110*0.4,IF(Barèmes!$E110&lt;=6000,Barèmes!$E110*0.07+989,Barèmes!$E110*0.235)),IF(OR((Barèmes!$D110="6 CV"),(Barèmes!$D110="7 CV ou plus")),IF(Barèmes!$E110&lt;=3000,Barèmes!$E110*0.518,IF(Barèmes!$E110&lt;=6000,Barèmes!$E110*0.067+1351,Barèmes!$E110*0.292)),IF(Barèmes!$D110="7 CV ou plus",IF(Barèmes!$E110&lt;=3000,Barèmes!$E110*0.518,IF(Barèmes!$E110&lt;=6000,Barèmes!$E110*0.067+1351,Barèmes!$E110*0.292)))))))</f>
        <v>0</v>
      </c>
      <c r="C224" s="87" t="b">
        <f>IF(Barèmes!$C110="Frais de déplacement cyclomoteur", IF(Barèmes!$E110&lt;=2000,Barèmes!$E110*0.269,IF(Barèmes!$E110&lt;=5000,Barèmes!$E110*0.063+412,Barèmes!$E110*0.146)))</f>
        <v>0</v>
      </c>
      <c r="G224" s="87">
        <v>107</v>
      </c>
    </row>
    <row r="225" spans="1:7" hidden="1" x14ac:dyDescent="0.25">
      <c r="A225" s="87" t="b">
        <f>IF(Barèmes!$C111="Frais de déplacement voiture", IF(OR((Barèmes!$D111="2CV ou moins"),(Barèmes!$D111="3 CV")),IF(Barèmes!$E111&lt;=5000,Barèmes!$E111*0.41,IF(Barèmes!$E111&lt;=20000,Barèmes!$E111*0.245+824,Barèmes!$E111*0.286)),IF(Barèmes!$D111="4 CV",IF(Barèmes!$E111&lt;=5000,Barèmes!$E111*0.493,IF(Barèmes!$E111&lt;=20000,Barèmes!$E111*0.277+1082,Barèmes!$E111*0.332)),IF(Barèmes!$D111="5 CV",IF(Barèmes!$E111&lt;=5000,Barèmes!$E111*0.543,IF(Barèmes!$E111&lt;=20000,Barèmes!$E111*0.305+1188,Barèmes!$E111*0.364)),IF(Barèmes!$D111="6 CV",IF(Barèmes!$E111&lt;=5000,Barèmes!$E111*0.568,IF(Barèmes!$E111&lt;=20000,Barèmes!$E111*0.32+1244,Barèmes!$E111*0.382)),IF(Barèmes!$D111="7 CV ou plus", IF(Barèmes!$E111&lt;=5000,Barèmes!$E111*0.595,IF(Barèmes!$E111&lt;=20000,Barèmes!$E111*0.337+1288,Barèmes!$E111*0.401))))))))</f>
        <v>0</v>
      </c>
      <c r="B225" s="87" t="b">
        <f>IF(Barèmes!$C111="Frais de déplacement moto", IF(Barèmes!$D111="2 CV ou moins", IF(Barèmes!$E111&lt;=3000,Barèmes!$E111*0.338,IF(Barèmes!$E111&lt;=6000,Barèmes!$E111*0.084+760,Barèmes!$E111*0.211)), IF(OR((Barèmes!$D111="3 CV"),(Barèmes!$D111="4 CV"),(Barèmes!$D111="5 CV")),IF(Barèmes!$E111&lt;=3000,Barèmes!$E111*0.4,IF(Barèmes!$E111&lt;=6000,Barèmes!$E111*0.07+989,Barèmes!$E111*0.235)),IF(OR((Barèmes!$D111="6 CV"),(Barèmes!$D111="7 CV ou plus")),IF(Barèmes!$E111&lt;=3000,Barèmes!$E111*0.518,IF(Barèmes!$E111&lt;=6000,Barèmes!$E111*0.067+1351,Barèmes!$E111*0.292)),IF(Barèmes!$D111="7 CV ou plus",IF(Barèmes!$E111&lt;=3000,Barèmes!$E111*0.518,IF(Barèmes!$E111&lt;=6000,Barèmes!$E111*0.067+1351,Barèmes!$E111*0.292)))))))</f>
        <v>0</v>
      </c>
      <c r="C225" s="87" t="b">
        <f>IF(Barèmes!$C111="Frais de déplacement cyclomoteur", IF(Barèmes!$E111&lt;=2000,Barèmes!$E111*0.269,IF(Barèmes!$E111&lt;=5000,Barèmes!$E111*0.063+412,Barèmes!$E111*0.146)))</f>
        <v>0</v>
      </c>
      <c r="G225" s="87">
        <v>108</v>
      </c>
    </row>
    <row r="226" spans="1:7" hidden="1" x14ac:dyDescent="0.25">
      <c r="A226" s="87" t="b">
        <f>IF(Barèmes!$C112="Frais de déplacement voiture", IF(OR((Barèmes!$D112="2CV ou moins"),(Barèmes!$D112="3 CV")),IF(Barèmes!$E112&lt;=5000,Barèmes!$E112*0.41,IF(Barèmes!$E112&lt;=20000,Barèmes!$E112*0.245+824,Barèmes!$E112*0.286)),IF(Barèmes!$D112="4 CV",IF(Barèmes!$E112&lt;=5000,Barèmes!$E112*0.493,IF(Barèmes!$E112&lt;=20000,Barèmes!$E112*0.277+1082,Barèmes!$E112*0.332)),IF(Barèmes!$D112="5 CV",IF(Barèmes!$E112&lt;=5000,Barèmes!$E112*0.543,IF(Barèmes!$E112&lt;=20000,Barèmes!$E112*0.305+1188,Barèmes!$E112*0.364)),IF(Barèmes!$D112="6 CV",IF(Barèmes!$E112&lt;=5000,Barèmes!$E112*0.568,IF(Barèmes!$E112&lt;=20000,Barèmes!$E112*0.32+1244,Barèmes!$E112*0.382)),IF(Barèmes!$D112="7 CV ou plus", IF(Barèmes!$E112&lt;=5000,Barèmes!$E112*0.595,IF(Barèmes!$E112&lt;=20000,Barèmes!$E112*0.337+1288,Barèmes!$E112*0.401))))))))</f>
        <v>0</v>
      </c>
      <c r="B226" s="87" t="b">
        <f>IF(Barèmes!$C112="Frais de déplacement moto", IF(Barèmes!$D112="2 CV ou moins", IF(Barèmes!$E112&lt;=3000,Barèmes!$E112*0.338,IF(Barèmes!$E112&lt;=6000,Barèmes!$E112*0.084+760,Barèmes!$E112*0.211)), IF(OR((Barèmes!$D112="3 CV"),(Barèmes!$D112="4 CV"),(Barèmes!$D112="5 CV")),IF(Barèmes!$E112&lt;=3000,Barèmes!$E112*0.4,IF(Barèmes!$E112&lt;=6000,Barèmes!$E112*0.07+989,Barèmes!$E112*0.235)),IF(OR((Barèmes!$D112="6 CV"),(Barèmes!$D112="7 CV ou plus")),IF(Barèmes!$E112&lt;=3000,Barèmes!$E112*0.518,IF(Barèmes!$E112&lt;=6000,Barèmes!$E112*0.067+1351,Barèmes!$E112*0.292)),IF(Barèmes!$D112="7 CV ou plus",IF(Barèmes!$E112&lt;=3000,Barèmes!$E112*0.518,IF(Barèmes!$E112&lt;=6000,Barèmes!$E112*0.067+1351,Barèmes!$E112*0.292)))))))</f>
        <v>0</v>
      </c>
      <c r="C226" s="87" t="b">
        <f>IF(Barèmes!$C112="Frais de déplacement cyclomoteur", IF(Barèmes!$E112&lt;=2000,Barèmes!$E112*0.269,IF(Barèmes!$E112&lt;=5000,Barèmes!$E112*0.063+412,Barèmes!$E112*0.146)))</f>
        <v>0</v>
      </c>
      <c r="G226" s="87">
        <v>109</v>
      </c>
    </row>
    <row r="227" spans="1:7" hidden="1" x14ac:dyDescent="0.25">
      <c r="A227" s="87" t="b">
        <f>IF(Barèmes!$C113="Frais de déplacement voiture", IF(OR((Barèmes!$D113="2CV ou moins"),(Barèmes!$D113="3 CV")),IF(Barèmes!$E113&lt;=5000,Barèmes!$E113*0.41,IF(Barèmes!$E113&lt;=20000,Barèmes!$E113*0.245+824,Barèmes!$E113*0.286)),IF(Barèmes!$D113="4 CV",IF(Barèmes!$E113&lt;=5000,Barèmes!$E113*0.493,IF(Barèmes!$E113&lt;=20000,Barèmes!$E113*0.277+1082,Barèmes!$E113*0.332)),IF(Barèmes!$D113="5 CV",IF(Barèmes!$E113&lt;=5000,Barèmes!$E113*0.543,IF(Barèmes!$E113&lt;=20000,Barèmes!$E113*0.305+1188,Barèmes!$E113*0.364)),IF(Barèmes!$D113="6 CV",IF(Barèmes!$E113&lt;=5000,Barèmes!$E113*0.568,IF(Barèmes!$E113&lt;=20000,Barèmes!$E113*0.32+1244,Barèmes!$E113*0.382)),IF(Barèmes!$D113="7 CV ou plus", IF(Barèmes!$E113&lt;=5000,Barèmes!$E113*0.595,IF(Barèmes!$E113&lt;=20000,Barèmes!$E113*0.337+1288,Barèmes!$E113*0.401))))))))</f>
        <v>0</v>
      </c>
      <c r="B227" s="87" t="b">
        <f>IF(Barèmes!$C113="Frais de déplacement moto", IF(Barèmes!$D113="2 CV ou moins", IF(Barèmes!$E113&lt;=3000,Barèmes!$E113*0.338,IF(Barèmes!$E113&lt;=6000,Barèmes!$E113*0.084+760,Barèmes!$E113*0.211)), IF(OR((Barèmes!$D113="3 CV"),(Barèmes!$D113="4 CV"),(Barèmes!$D113="5 CV")),IF(Barèmes!$E113&lt;=3000,Barèmes!$E113*0.4,IF(Barèmes!$E113&lt;=6000,Barèmes!$E113*0.07+989,Barèmes!$E113*0.235)),IF(OR((Barèmes!$D113="6 CV"),(Barèmes!$D113="7 CV ou plus")),IF(Barèmes!$E113&lt;=3000,Barèmes!$E113*0.518,IF(Barèmes!$E113&lt;=6000,Barèmes!$E113*0.067+1351,Barèmes!$E113*0.292)),IF(Barèmes!$D113="7 CV ou plus",IF(Barèmes!$E113&lt;=3000,Barèmes!$E113*0.518,IF(Barèmes!$E113&lt;=6000,Barèmes!$E113*0.067+1351,Barèmes!$E113*0.292)))))))</f>
        <v>0</v>
      </c>
      <c r="C227" s="87" t="b">
        <f>IF(Barèmes!$C113="Frais de déplacement cyclomoteur", IF(Barèmes!$E113&lt;=2000,Barèmes!$E113*0.269,IF(Barèmes!$E113&lt;=5000,Barèmes!$E113*0.063+412,Barèmes!$E113*0.146)))</f>
        <v>0</v>
      </c>
      <c r="G227" s="87">
        <v>110</v>
      </c>
    </row>
    <row r="228" spans="1:7" hidden="1" x14ac:dyDescent="0.25">
      <c r="A228" s="87" t="b">
        <f>IF(Barèmes!$C114="Frais de déplacement voiture", IF(OR((Barèmes!$D114="2CV ou moins"),(Barèmes!$D114="3 CV")),IF(Barèmes!$E114&lt;=5000,Barèmes!$E114*0.41,IF(Barèmes!$E114&lt;=20000,Barèmes!$E114*0.245+824,Barèmes!$E114*0.286)),IF(Barèmes!$D114="4 CV",IF(Barèmes!$E114&lt;=5000,Barèmes!$E114*0.493,IF(Barèmes!$E114&lt;=20000,Barèmes!$E114*0.277+1082,Barèmes!$E114*0.332)),IF(Barèmes!$D114="5 CV",IF(Barèmes!$E114&lt;=5000,Barèmes!$E114*0.543,IF(Barèmes!$E114&lt;=20000,Barèmes!$E114*0.305+1188,Barèmes!$E114*0.364)),IF(Barèmes!$D114="6 CV",IF(Barèmes!$E114&lt;=5000,Barèmes!$E114*0.568,IF(Barèmes!$E114&lt;=20000,Barèmes!$E114*0.32+1244,Barèmes!$E114*0.382)),IF(Barèmes!$D114="7 CV ou plus", IF(Barèmes!$E114&lt;=5000,Barèmes!$E114*0.595,IF(Barèmes!$E114&lt;=20000,Barèmes!$E114*0.337+1288,Barèmes!$E114*0.401))))))))</f>
        <v>0</v>
      </c>
      <c r="B228" s="87" t="b">
        <f>IF(Barèmes!$C114="Frais de déplacement moto", IF(Barèmes!$D114="2 CV ou moins", IF(Barèmes!$E114&lt;=3000,Barèmes!$E114*0.338,IF(Barèmes!$E114&lt;=6000,Barèmes!$E114*0.084+760,Barèmes!$E114*0.211)), IF(OR((Barèmes!$D114="3 CV"),(Barèmes!$D114="4 CV"),(Barèmes!$D114="5 CV")),IF(Barèmes!$E114&lt;=3000,Barèmes!$E114*0.4,IF(Barèmes!$E114&lt;=6000,Barèmes!$E114*0.07+989,Barèmes!$E114*0.235)),IF(OR((Barèmes!$D114="6 CV"),(Barèmes!$D114="7 CV ou plus")),IF(Barèmes!$E114&lt;=3000,Barèmes!$E114*0.518,IF(Barèmes!$E114&lt;=6000,Barèmes!$E114*0.067+1351,Barèmes!$E114*0.292)),IF(Barèmes!$D114="7 CV ou plus",IF(Barèmes!$E114&lt;=3000,Barèmes!$E114*0.518,IF(Barèmes!$E114&lt;=6000,Barèmes!$E114*0.067+1351,Barèmes!$E114*0.292)))))))</f>
        <v>0</v>
      </c>
      <c r="C228" s="87" t="b">
        <f>IF(Barèmes!$C114="Frais de déplacement cyclomoteur", IF(Barèmes!$E114&lt;=2000,Barèmes!$E114*0.269,IF(Barèmes!$E114&lt;=5000,Barèmes!$E114*0.063+412,Barèmes!$E114*0.146)))</f>
        <v>0</v>
      </c>
      <c r="G228" s="87">
        <v>111</v>
      </c>
    </row>
    <row r="229" spans="1:7" hidden="1" x14ac:dyDescent="0.25">
      <c r="A229" s="87" t="b">
        <f>IF(Barèmes!$C115="Frais de déplacement voiture", IF(OR((Barèmes!$D115="2CV ou moins"),(Barèmes!$D115="3 CV")),IF(Barèmes!$E115&lt;=5000,Barèmes!$E115*0.41,IF(Barèmes!$E115&lt;=20000,Barèmes!$E115*0.245+824,Barèmes!$E115*0.286)),IF(Barèmes!$D115="4 CV",IF(Barèmes!$E115&lt;=5000,Barèmes!$E115*0.493,IF(Barèmes!$E115&lt;=20000,Barèmes!$E115*0.277+1082,Barèmes!$E115*0.332)),IF(Barèmes!$D115="5 CV",IF(Barèmes!$E115&lt;=5000,Barèmes!$E115*0.543,IF(Barèmes!$E115&lt;=20000,Barèmes!$E115*0.305+1188,Barèmes!$E115*0.364)),IF(Barèmes!$D115="6 CV",IF(Barèmes!$E115&lt;=5000,Barèmes!$E115*0.568,IF(Barèmes!$E115&lt;=20000,Barèmes!$E115*0.32+1244,Barèmes!$E115*0.382)),IF(Barèmes!$D115="7 CV ou plus", IF(Barèmes!$E115&lt;=5000,Barèmes!$E115*0.595,IF(Barèmes!$E115&lt;=20000,Barèmes!$E115*0.337+1288,Barèmes!$E115*0.401))))))))</f>
        <v>0</v>
      </c>
      <c r="B229" s="87" t="b">
        <f>IF(Barèmes!$C115="Frais de déplacement moto", IF(Barèmes!$D115="2 CV ou moins", IF(Barèmes!$E115&lt;=3000,Barèmes!$E115*0.338,IF(Barèmes!$E115&lt;=6000,Barèmes!$E115*0.084+760,Barèmes!$E115*0.211)), IF(OR((Barèmes!$D115="3 CV"),(Barèmes!$D115="4 CV"),(Barèmes!$D115="5 CV")),IF(Barèmes!$E115&lt;=3000,Barèmes!$E115*0.4,IF(Barèmes!$E115&lt;=6000,Barèmes!$E115*0.07+989,Barèmes!$E115*0.235)),IF(OR((Barèmes!$D115="6 CV"),(Barèmes!$D115="7 CV ou plus")),IF(Barèmes!$E115&lt;=3000,Barèmes!$E115*0.518,IF(Barèmes!$E115&lt;=6000,Barèmes!$E115*0.067+1351,Barèmes!$E115*0.292)),IF(Barèmes!$D115="7 CV ou plus",IF(Barèmes!$E115&lt;=3000,Barèmes!$E115*0.518,IF(Barèmes!$E115&lt;=6000,Barèmes!$E115*0.067+1351,Barèmes!$E115*0.292)))))))</f>
        <v>0</v>
      </c>
      <c r="C229" s="87" t="b">
        <f>IF(Barèmes!$C115="Frais de déplacement cyclomoteur", IF(Barèmes!$E115&lt;=2000,Barèmes!$E115*0.269,IF(Barèmes!$E115&lt;=5000,Barèmes!$E115*0.063+412,Barèmes!$E115*0.146)))</f>
        <v>0</v>
      </c>
      <c r="G229" s="87">
        <v>112</v>
      </c>
    </row>
    <row r="230" spans="1:7" hidden="1" x14ac:dyDescent="0.25">
      <c r="A230" s="87" t="b">
        <f>IF(Barèmes!$C116="Frais de déplacement voiture", IF(OR((Barèmes!$D116="2CV ou moins"),(Barèmes!$D116="3 CV")),IF(Barèmes!$E116&lt;=5000,Barèmes!$E116*0.41,IF(Barèmes!$E116&lt;=20000,Barèmes!$E116*0.245+824,Barèmes!$E116*0.286)),IF(Barèmes!$D116="4 CV",IF(Barèmes!$E116&lt;=5000,Barèmes!$E116*0.493,IF(Barèmes!$E116&lt;=20000,Barèmes!$E116*0.277+1082,Barèmes!$E116*0.332)),IF(Barèmes!$D116="5 CV",IF(Barèmes!$E116&lt;=5000,Barèmes!$E116*0.543,IF(Barèmes!$E116&lt;=20000,Barèmes!$E116*0.305+1188,Barèmes!$E116*0.364)),IF(Barèmes!$D116="6 CV",IF(Barèmes!$E116&lt;=5000,Barèmes!$E116*0.568,IF(Barèmes!$E116&lt;=20000,Barèmes!$E116*0.32+1244,Barèmes!$E116*0.382)),IF(Barèmes!$D116="7 CV ou plus", IF(Barèmes!$E116&lt;=5000,Barèmes!$E116*0.595,IF(Barèmes!$E116&lt;=20000,Barèmes!$E116*0.337+1288,Barèmes!$E116*0.401))))))))</f>
        <v>0</v>
      </c>
      <c r="B230" s="87" t="b">
        <f>IF(Barèmes!$C116="Frais de déplacement moto", IF(Barèmes!$D116="2 CV ou moins", IF(Barèmes!$E116&lt;=3000,Barèmes!$E116*0.338,IF(Barèmes!$E116&lt;=6000,Barèmes!$E116*0.084+760,Barèmes!$E116*0.211)), IF(OR((Barèmes!$D116="3 CV"),(Barèmes!$D116="4 CV"),(Barèmes!$D116="5 CV")),IF(Barèmes!$E116&lt;=3000,Barèmes!$E116*0.4,IF(Barèmes!$E116&lt;=6000,Barèmes!$E116*0.07+989,Barèmes!$E116*0.235)),IF(OR((Barèmes!$D116="6 CV"),(Barèmes!$D116="7 CV ou plus")),IF(Barèmes!$E116&lt;=3000,Barèmes!$E116*0.518,IF(Barèmes!$E116&lt;=6000,Barèmes!$E116*0.067+1351,Barèmes!$E116*0.292)),IF(Barèmes!$D116="7 CV ou plus",IF(Barèmes!$E116&lt;=3000,Barèmes!$E116*0.518,IF(Barèmes!$E116&lt;=6000,Barèmes!$E116*0.067+1351,Barèmes!$E116*0.292)))))))</f>
        <v>0</v>
      </c>
      <c r="C230" s="87" t="b">
        <f>IF(Barèmes!$C116="Frais de déplacement cyclomoteur", IF(Barèmes!$E116&lt;=2000,Barèmes!$E116*0.269,IF(Barèmes!$E116&lt;=5000,Barèmes!$E116*0.063+412,Barèmes!$E116*0.146)))</f>
        <v>0</v>
      </c>
      <c r="G230" s="87">
        <v>113</v>
      </c>
    </row>
    <row r="231" spans="1:7" hidden="1" x14ac:dyDescent="0.25">
      <c r="A231" s="87" t="b">
        <f>IF(Barèmes!$C117="Frais de déplacement voiture", IF(OR((Barèmes!$D117="2CV ou moins"),(Barèmes!$D117="3 CV")),IF(Barèmes!$E117&lt;=5000,Barèmes!$E117*0.41,IF(Barèmes!$E117&lt;=20000,Barèmes!$E117*0.245+824,Barèmes!$E117*0.286)),IF(Barèmes!$D117="4 CV",IF(Barèmes!$E117&lt;=5000,Barèmes!$E117*0.493,IF(Barèmes!$E117&lt;=20000,Barèmes!$E117*0.277+1082,Barèmes!$E117*0.332)),IF(Barèmes!$D117="5 CV",IF(Barèmes!$E117&lt;=5000,Barèmes!$E117*0.543,IF(Barèmes!$E117&lt;=20000,Barèmes!$E117*0.305+1188,Barèmes!$E117*0.364)),IF(Barèmes!$D117="6 CV",IF(Barèmes!$E117&lt;=5000,Barèmes!$E117*0.568,IF(Barèmes!$E117&lt;=20000,Barèmes!$E117*0.32+1244,Barèmes!$E117*0.382)),IF(Barèmes!$D117="7 CV ou plus", IF(Barèmes!$E117&lt;=5000,Barèmes!$E117*0.595,IF(Barèmes!$E117&lt;=20000,Barèmes!$E117*0.337+1288,Barèmes!$E117*0.401))))))))</f>
        <v>0</v>
      </c>
      <c r="B231" s="87" t="b">
        <f>IF(Barèmes!$C117="Frais de déplacement moto", IF(Barèmes!$D117="2 CV ou moins", IF(Barèmes!$E117&lt;=3000,Barèmes!$E117*0.338,IF(Barèmes!$E117&lt;=6000,Barèmes!$E117*0.084+760,Barèmes!$E117*0.211)), IF(OR((Barèmes!$D117="3 CV"),(Barèmes!$D117="4 CV"),(Barèmes!$D117="5 CV")),IF(Barèmes!$E117&lt;=3000,Barèmes!$E117*0.4,IF(Barèmes!$E117&lt;=6000,Barèmes!$E117*0.07+989,Barèmes!$E117*0.235)),IF(OR((Barèmes!$D117="6 CV"),(Barèmes!$D117="7 CV ou plus")),IF(Barèmes!$E117&lt;=3000,Barèmes!$E117*0.518,IF(Barèmes!$E117&lt;=6000,Barèmes!$E117*0.067+1351,Barèmes!$E117*0.292)),IF(Barèmes!$D117="7 CV ou plus",IF(Barèmes!$E117&lt;=3000,Barèmes!$E117*0.518,IF(Barèmes!$E117&lt;=6000,Barèmes!$E117*0.067+1351,Barèmes!$E117*0.292)))))))</f>
        <v>0</v>
      </c>
      <c r="C231" s="87" t="b">
        <f>IF(Barèmes!$C117="Frais de déplacement cyclomoteur", IF(Barèmes!$E117&lt;=2000,Barèmes!$E117*0.269,IF(Barèmes!$E117&lt;=5000,Barèmes!$E117*0.063+412,Barèmes!$E117*0.146)))</f>
        <v>0</v>
      </c>
      <c r="G231" s="87">
        <v>114</v>
      </c>
    </row>
    <row r="232" spans="1:7" hidden="1" x14ac:dyDescent="0.25">
      <c r="A232" s="87" t="b">
        <f>IF(Barèmes!$C118="Frais de déplacement voiture", IF(OR((Barèmes!$D118="2CV ou moins"),(Barèmes!$D118="3 CV")),IF(Barèmes!$E118&lt;=5000,Barèmes!$E118*0.41,IF(Barèmes!$E118&lt;=20000,Barèmes!$E118*0.245+824,Barèmes!$E118*0.286)),IF(Barèmes!$D118="4 CV",IF(Barèmes!$E118&lt;=5000,Barèmes!$E118*0.493,IF(Barèmes!$E118&lt;=20000,Barèmes!$E118*0.277+1082,Barèmes!$E118*0.332)),IF(Barèmes!$D118="5 CV",IF(Barèmes!$E118&lt;=5000,Barèmes!$E118*0.543,IF(Barèmes!$E118&lt;=20000,Barèmes!$E118*0.305+1188,Barèmes!$E118*0.364)),IF(Barèmes!$D118="6 CV",IF(Barèmes!$E118&lt;=5000,Barèmes!$E118*0.568,IF(Barèmes!$E118&lt;=20000,Barèmes!$E118*0.32+1244,Barèmes!$E118*0.382)),IF(Barèmes!$D118="7 CV ou plus", IF(Barèmes!$E118&lt;=5000,Barèmes!$E118*0.595,IF(Barèmes!$E118&lt;=20000,Barèmes!$E118*0.337+1288,Barèmes!$E118*0.401))))))))</f>
        <v>0</v>
      </c>
      <c r="B232" s="87" t="b">
        <f>IF(Barèmes!$C118="Frais de déplacement moto", IF(Barèmes!$D118="2 CV ou moins", IF(Barèmes!$E118&lt;=3000,Barèmes!$E118*0.338,IF(Barèmes!$E118&lt;=6000,Barèmes!$E118*0.084+760,Barèmes!$E118*0.211)), IF(OR((Barèmes!$D118="3 CV"),(Barèmes!$D118="4 CV"),(Barèmes!$D118="5 CV")),IF(Barèmes!$E118&lt;=3000,Barèmes!$E118*0.4,IF(Barèmes!$E118&lt;=6000,Barèmes!$E118*0.07+989,Barèmes!$E118*0.235)),IF(OR((Barèmes!$D118="6 CV"),(Barèmes!$D118="7 CV ou plus")),IF(Barèmes!$E118&lt;=3000,Barèmes!$E118*0.518,IF(Barèmes!$E118&lt;=6000,Barèmes!$E118*0.067+1351,Barèmes!$E118*0.292)),IF(Barèmes!$D118="7 CV ou plus",IF(Barèmes!$E118&lt;=3000,Barèmes!$E118*0.518,IF(Barèmes!$E118&lt;=6000,Barèmes!$E118*0.067+1351,Barèmes!$E118*0.292)))))))</f>
        <v>0</v>
      </c>
      <c r="C232" s="87" t="b">
        <f>IF(Barèmes!$C118="Frais de déplacement cyclomoteur", IF(Barèmes!$E118&lt;=2000,Barèmes!$E118*0.269,IF(Barèmes!$E118&lt;=5000,Barèmes!$E118*0.063+412,Barèmes!$E118*0.146)))</f>
        <v>0</v>
      </c>
      <c r="G232" s="87">
        <v>115</v>
      </c>
    </row>
    <row r="233" spans="1:7" hidden="1" x14ac:dyDescent="0.25">
      <c r="A233" s="87" t="b">
        <f>IF(Barèmes!$C119="Frais de déplacement voiture", IF(OR((Barèmes!$D119="2CV ou moins"),(Barèmes!$D119="3 CV")),IF(Barèmes!$E119&lt;=5000,Barèmes!$E119*0.41,IF(Barèmes!$E119&lt;=20000,Barèmes!$E119*0.245+824,Barèmes!$E119*0.286)),IF(Barèmes!$D119="4 CV",IF(Barèmes!$E119&lt;=5000,Barèmes!$E119*0.493,IF(Barèmes!$E119&lt;=20000,Barèmes!$E119*0.277+1082,Barèmes!$E119*0.332)),IF(Barèmes!$D119="5 CV",IF(Barèmes!$E119&lt;=5000,Barèmes!$E119*0.543,IF(Barèmes!$E119&lt;=20000,Barèmes!$E119*0.305+1188,Barèmes!$E119*0.364)),IF(Barèmes!$D119="6 CV",IF(Barèmes!$E119&lt;=5000,Barèmes!$E119*0.568,IF(Barèmes!$E119&lt;=20000,Barèmes!$E119*0.32+1244,Barèmes!$E119*0.382)),IF(Barèmes!$D119="7 CV ou plus", IF(Barèmes!$E119&lt;=5000,Barèmes!$E119*0.595,IF(Barèmes!$E119&lt;=20000,Barèmes!$E119*0.337+1288,Barèmes!$E119*0.401))))))))</f>
        <v>0</v>
      </c>
      <c r="B233" s="87" t="b">
        <f>IF(Barèmes!$C119="Frais de déplacement moto", IF(Barèmes!$D119="2 CV ou moins", IF(Barèmes!$E119&lt;=3000,Barèmes!$E119*0.338,IF(Barèmes!$E119&lt;=6000,Barèmes!$E119*0.084+760,Barèmes!$E119*0.211)), IF(OR((Barèmes!$D119="3 CV"),(Barèmes!$D119="4 CV"),(Barèmes!$D119="5 CV")),IF(Barèmes!$E119&lt;=3000,Barèmes!$E119*0.4,IF(Barèmes!$E119&lt;=6000,Barèmes!$E119*0.07+989,Barèmes!$E119*0.235)),IF(OR((Barèmes!$D119="6 CV"),(Barèmes!$D119="7 CV ou plus")),IF(Barèmes!$E119&lt;=3000,Barèmes!$E119*0.518,IF(Barèmes!$E119&lt;=6000,Barèmes!$E119*0.067+1351,Barèmes!$E119*0.292)),IF(Barèmes!$D119="7 CV ou plus",IF(Barèmes!$E119&lt;=3000,Barèmes!$E119*0.518,IF(Barèmes!$E119&lt;=6000,Barèmes!$E119*0.067+1351,Barèmes!$E119*0.292)))))))</f>
        <v>0</v>
      </c>
      <c r="C233" s="87" t="b">
        <f>IF(Barèmes!$C119="Frais de déplacement cyclomoteur", IF(Barèmes!$E119&lt;=2000,Barèmes!$E119*0.269,IF(Barèmes!$E119&lt;=5000,Barèmes!$E119*0.063+412,Barèmes!$E119*0.146)))</f>
        <v>0</v>
      </c>
      <c r="G233" s="87">
        <v>116</v>
      </c>
    </row>
    <row r="234" spans="1:7" hidden="1" x14ac:dyDescent="0.25">
      <c r="G234" s="87">
        <v>117</v>
      </c>
    </row>
    <row r="235" spans="1:7" hidden="1" x14ac:dyDescent="0.25">
      <c r="G235" s="87">
        <v>118</v>
      </c>
    </row>
    <row r="236" spans="1:7" hidden="1" x14ac:dyDescent="0.25">
      <c r="G236" s="87">
        <v>119</v>
      </c>
    </row>
    <row r="237" spans="1:7" hidden="1" x14ac:dyDescent="0.25">
      <c r="G237" s="87">
        <v>120</v>
      </c>
    </row>
  </sheetData>
  <sheetProtection password="C9BF" sheet="1" selectLockedCells="1" selectUnlockedCells="1"/>
  <sortState ref="G6:G7">
    <sortCondition ref="G5"/>
  </sortState>
  <conditionalFormatting sqref="A95">
    <cfRule type="duplicateValues" dxfId="1" priority="10"/>
  </conditionalFormatting>
  <conditionalFormatting sqref="E97:E101">
    <cfRule type="duplicateValues" dxfId="0" priority="1"/>
  </conditionalFormatting>
  <pageMargins left="0.7" right="0.7" top="0.75" bottom="0.75" header="0.3" footer="0.3"/>
  <pageSetup paperSize="9" scale="2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>
    <tabColor theme="4" tint="0.39997558519241921"/>
    <pageSetUpPr fitToPage="1"/>
  </sheetPr>
  <dimension ref="A1:J93"/>
  <sheetViews>
    <sheetView zoomScale="115" zoomScaleNormal="115" zoomScaleSheetLayoutView="40" workbookViewId="0">
      <pane ySplit="3" topLeftCell="A4" activePane="bottomLeft" state="frozen"/>
      <selection pane="bottomLeft" activeCell="B4" sqref="B4"/>
    </sheetView>
  </sheetViews>
  <sheetFormatPr baseColWidth="10" defaultRowHeight="15" x14ac:dyDescent="0.25"/>
  <cols>
    <col min="1" max="1" width="3.7109375" style="34" customWidth="1"/>
    <col min="2" max="2" width="50.7109375" style="34" customWidth="1"/>
    <col min="3" max="3" width="35.7109375" style="34" customWidth="1"/>
    <col min="4" max="4" width="20.7109375" style="34" customWidth="1"/>
    <col min="5" max="5" width="30.7109375" style="34" customWidth="1"/>
    <col min="6" max="7" width="20.7109375" style="34" customWidth="1"/>
    <col min="8" max="9" width="10.7109375" style="34" customWidth="1"/>
    <col min="10" max="10" width="16.5703125" style="34" bestFit="1" customWidth="1"/>
    <col min="11" max="12" width="11.42578125" style="34"/>
    <col min="13" max="13" width="11.42578125" style="34" customWidth="1"/>
    <col min="14" max="16384" width="11.42578125" style="34"/>
  </cols>
  <sheetData>
    <row r="1" spans="1:10" ht="30" customHeight="1" thickBot="1" x14ac:dyDescent="0.3">
      <c r="A1" s="278" t="s">
        <v>150</v>
      </c>
      <c r="B1" s="279"/>
      <c r="C1" s="279"/>
      <c r="D1" s="279"/>
      <c r="E1" s="279"/>
      <c r="F1" s="279"/>
      <c r="G1" s="279"/>
      <c r="H1" s="279"/>
      <c r="I1" s="279"/>
      <c r="J1" s="280"/>
    </row>
    <row r="2" spans="1:10" ht="20.100000000000001" customHeight="1" thickBot="1" x14ac:dyDescent="0.3">
      <c r="A2" s="283" t="s">
        <v>114</v>
      </c>
      <c r="B2" s="284"/>
      <c r="C2" s="284"/>
      <c r="D2" s="284"/>
      <c r="E2" s="284"/>
      <c r="F2" s="284"/>
      <c r="G2" s="284"/>
      <c r="H2" s="284"/>
      <c r="I2" s="284"/>
      <c r="J2" s="285"/>
    </row>
    <row r="3" spans="1:10" ht="30" customHeight="1" thickBot="1" x14ac:dyDescent="0.3">
      <c r="A3" s="149" t="s">
        <v>0</v>
      </c>
      <c r="B3" s="39" t="s">
        <v>93</v>
      </c>
      <c r="C3" s="151" t="s">
        <v>94</v>
      </c>
      <c r="D3" s="18" t="s">
        <v>44</v>
      </c>
      <c r="E3" s="17" t="s">
        <v>119</v>
      </c>
      <c r="F3" s="17" t="s">
        <v>120</v>
      </c>
      <c r="G3" s="17" t="s">
        <v>121</v>
      </c>
      <c r="H3" s="17" t="s">
        <v>1</v>
      </c>
      <c r="I3" s="17" t="s">
        <v>2</v>
      </c>
      <c r="J3" s="156" t="s">
        <v>122</v>
      </c>
    </row>
    <row r="4" spans="1:10" ht="19.5" customHeight="1" x14ac:dyDescent="0.25">
      <c r="A4" s="136" t="str">
        <f>IF($B4="","",Listes!$G118)</f>
        <v/>
      </c>
      <c r="B4" s="1"/>
      <c r="C4" s="1"/>
      <c r="D4" s="3"/>
      <c r="E4" s="1"/>
      <c r="F4" s="121"/>
      <c r="G4" s="121"/>
      <c r="H4" s="189"/>
      <c r="I4" s="1"/>
      <c r="J4" s="2"/>
    </row>
    <row r="5" spans="1:10" ht="19.5" customHeight="1" x14ac:dyDescent="0.25">
      <c r="A5" s="30" t="str">
        <f>IF($B5="","",Listes!$G119)</f>
        <v/>
      </c>
      <c r="B5" s="3"/>
      <c r="C5" s="3"/>
      <c r="D5" s="3"/>
      <c r="E5" s="3"/>
      <c r="F5" s="122"/>
      <c r="G5" s="122"/>
      <c r="H5" s="190"/>
      <c r="I5" s="3"/>
      <c r="J5" s="4"/>
    </row>
    <row r="6" spans="1:10" ht="19.5" customHeight="1" x14ac:dyDescent="0.25">
      <c r="A6" s="30" t="str">
        <f>IF($B6="","",Listes!$G120)</f>
        <v/>
      </c>
      <c r="B6" s="3"/>
      <c r="C6" s="3"/>
      <c r="D6" s="3"/>
      <c r="E6" s="3"/>
      <c r="F6" s="122"/>
      <c r="G6" s="122"/>
      <c r="H6" s="190"/>
      <c r="I6" s="3"/>
      <c r="J6" s="4"/>
    </row>
    <row r="7" spans="1:10" ht="19.5" customHeight="1" x14ac:dyDescent="0.25">
      <c r="A7" s="30" t="str">
        <f>IF($B7="","",Listes!$G121)</f>
        <v/>
      </c>
      <c r="B7" s="3"/>
      <c r="C7" s="3"/>
      <c r="D7" s="3"/>
      <c r="E7" s="3"/>
      <c r="F7" s="122"/>
      <c r="G7" s="122"/>
      <c r="H7" s="190"/>
      <c r="I7" s="3"/>
      <c r="J7" s="4"/>
    </row>
    <row r="8" spans="1:10" ht="19.5" customHeight="1" x14ac:dyDescent="0.25">
      <c r="A8" s="30" t="str">
        <f>IF($B8="","",Listes!$G122)</f>
        <v/>
      </c>
      <c r="B8" s="3"/>
      <c r="C8" s="3"/>
      <c r="D8" s="3"/>
      <c r="E8" s="3"/>
      <c r="F8" s="122"/>
      <c r="G8" s="122"/>
      <c r="H8" s="190"/>
      <c r="I8" s="3"/>
      <c r="J8" s="4"/>
    </row>
    <row r="9" spans="1:10" ht="19.5" customHeight="1" x14ac:dyDescent="0.25">
      <c r="A9" s="30" t="str">
        <f>IF($B9="","",Listes!$G123)</f>
        <v/>
      </c>
      <c r="B9" s="3"/>
      <c r="C9" s="3"/>
      <c r="D9" s="3"/>
      <c r="E9" s="3"/>
      <c r="F9" s="122"/>
      <c r="G9" s="122"/>
      <c r="H9" s="190"/>
      <c r="I9" s="3"/>
      <c r="J9" s="4"/>
    </row>
    <row r="10" spans="1:10" ht="19.5" customHeight="1" x14ac:dyDescent="0.25">
      <c r="A10" s="30" t="str">
        <f>IF($B10="","",Listes!$G124)</f>
        <v/>
      </c>
      <c r="B10" s="3"/>
      <c r="C10" s="3"/>
      <c r="D10" s="3"/>
      <c r="E10" s="3"/>
      <c r="F10" s="122"/>
      <c r="G10" s="122"/>
      <c r="H10" s="190"/>
      <c r="I10" s="3"/>
      <c r="J10" s="4"/>
    </row>
    <row r="11" spans="1:10" ht="19.5" customHeight="1" x14ac:dyDescent="0.25">
      <c r="A11" s="30" t="str">
        <f>IF($B11="","",Listes!$G125)</f>
        <v/>
      </c>
      <c r="B11" s="3"/>
      <c r="C11" s="3"/>
      <c r="D11" s="3"/>
      <c r="E11" s="3"/>
      <c r="F11" s="122"/>
      <c r="G11" s="122"/>
      <c r="H11" s="190"/>
      <c r="I11" s="3"/>
      <c r="J11" s="4"/>
    </row>
    <row r="12" spans="1:10" ht="19.5" customHeight="1" x14ac:dyDescent="0.25">
      <c r="A12" s="30" t="str">
        <f>IF($B12="","",Listes!$G126)</f>
        <v/>
      </c>
      <c r="B12" s="3"/>
      <c r="C12" s="3"/>
      <c r="D12" s="3"/>
      <c r="E12" s="3"/>
      <c r="F12" s="122"/>
      <c r="G12" s="122"/>
      <c r="H12" s="190"/>
      <c r="I12" s="3"/>
      <c r="J12" s="4"/>
    </row>
    <row r="13" spans="1:10" ht="19.5" customHeight="1" x14ac:dyDescent="0.25">
      <c r="A13" s="30" t="str">
        <f>IF($B13="","",Listes!$G127)</f>
        <v/>
      </c>
      <c r="B13" s="3"/>
      <c r="C13" s="3"/>
      <c r="D13" s="3"/>
      <c r="E13" s="3"/>
      <c r="F13" s="122"/>
      <c r="G13" s="122"/>
      <c r="H13" s="190"/>
      <c r="I13" s="3"/>
      <c r="J13" s="4"/>
    </row>
    <row r="14" spans="1:10" ht="19.5" customHeight="1" x14ac:dyDescent="0.25">
      <c r="A14" s="30" t="str">
        <f>IF($B14="","",Listes!$G128)</f>
        <v/>
      </c>
      <c r="B14" s="3"/>
      <c r="C14" s="3"/>
      <c r="D14" s="3"/>
      <c r="E14" s="3"/>
      <c r="F14" s="122"/>
      <c r="G14" s="122"/>
      <c r="H14" s="190"/>
      <c r="I14" s="3"/>
      <c r="J14" s="4"/>
    </row>
    <row r="15" spans="1:10" ht="19.5" customHeight="1" x14ac:dyDescent="0.25">
      <c r="A15" s="30" t="str">
        <f>IF($B15="","",Listes!$G129)</f>
        <v/>
      </c>
      <c r="B15" s="3"/>
      <c r="C15" s="3"/>
      <c r="D15" s="3"/>
      <c r="E15" s="3"/>
      <c r="F15" s="122"/>
      <c r="G15" s="122"/>
      <c r="H15" s="190"/>
      <c r="I15" s="3"/>
      <c r="J15" s="4"/>
    </row>
    <row r="16" spans="1:10" ht="19.5" customHeight="1" x14ac:dyDescent="0.25">
      <c r="A16" s="30" t="str">
        <f>IF($B16="","",Listes!$G130)</f>
        <v/>
      </c>
      <c r="B16" s="3"/>
      <c r="C16" s="3"/>
      <c r="D16" s="3"/>
      <c r="E16" s="3"/>
      <c r="F16" s="122"/>
      <c r="G16" s="122"/>
      <c r="H16" s="190"/>
      <c r="I16" s="3"/>
      <c r="J16" s="4"/>
    </row>
    <row r="17" spans="1:10" ht="19.5" customHeight="1" x14ac:dyDescent="0.25">
      <c r="A17" s="30" t="str">
        <f>IF($B17="","",Listes!$G131)</f>
        <v/>
      </c>
      <c r="B17" s="3"/>
      <c r="C17" s="3"/>
      <c r="D17" s="3"/>
      <c r="E17" s="3"/>
      <c r="F17" s="122"/>
      <c r="G17" s="122"/>
      <c r="H17" s="190"/>
      <c r="I17" s="3"/>
      <c r="J17" s="4"/>
    </row>
    <row r="18" spans="1:10" ht="19.5" customHeight="1" x14ac:dyDescent="0.25">
      <c r="A18" s="30" t="str">
        <f>IF($B18="","",Listes!$G132)</f>
        <v/>
      </c>
      <c r="B18" s="3"/>
      <c r="C18" s="3"/>
      <c r="D18" s="3"/>
      <c r="E18" s="3"/>
      <c r="F18" s="122"/>
      <c r="G18" s="122"/>
      <c r="H18" s="190"/>
      <c r="I18" s="3"/>
      <c r="J18" s="4"/>
    </row>
    <row r="19" spans="1:10" ht="19.5" customHeight="1" x14ac:dyDescent="0.25">
      <c r="A19" s="30" t="str">
        <f>IF($B19="","",Listes!$G133)</f>
        <v/>
      </c>
      <c r="B19" s="3"/>
      <c r="C19" s="3"/>
      <c r="D19" s="3"/>
      <c r="E19" s="3"/>
      <c r="F19" s="122"/>
      <c r="G19" s="122"/>
      <c r="H19" s="190"/>
      <c r="I19" s="3"/>
      <c r="J19" s="4"/>
    </row>
    <row r="20" spans="1:10" ht="19.5" customHeight="1" x14ac:dyDescent="0.25">
      <c r="A20" s="30" t="str">
        <f>IF($B20="","",Listes!$G134)</f>
        <v/>
      </c>
      <c r="B20" s="3"/>
      <c r="C20" s="3"/>
      <c r="D20" s="3"/>
      <c r="E20" s="3"/>
      <c r="F20" s="122"/>
      <c r="G20" s="122"/>
      <c r="H20" s="190"/>
      <c r="I20" s="3"/>
      <c r="J20" s="4"/>
    </row>
    <row r="21" spans="1:10" ht="19.5" customHeight="1" x14ac:dyDescent="0.25">
      <c r="A21" s="30" t="str">
        <f>IF($B21="","",Listes!$G135)</f>
        <v/>
      </c>
      <c r="B21" s="3"/>
      <c r="C21" s="3"/>
      <c r="D21" s="3"/>
      <c r="E21" s="3"/>
      <c r="F21" s="122"/>
      <c r="G21" s="122"/>
      <c r="H21" s="190"/>
      <c r="I21" s="3"/>
      <c r="J21" s="4"/>
    </row>
    <row r="22" spans="1:10" ht="19.5" customHeight="1" x14ac:dyDescent="0.25">
      <c r="A22" s="30" t="str">
        <f>IF($B22="","",Listes!$G136)</f>
        <v/>
      </c>
      <c r="B22" s="3"/>
      <c r="C22" s="3"/>
      <c r="D22" s="3"/>
      <c r="E22" s="3"/>
      <c r="F22" s="122"/>
      <c r="G22" s="122"/>
      <c r="H22" s="190"/>
      <c r="I22" s="3"/>
      <c r="J22" s="4"/>
    </row>
    <row r="23" spans="1:10" ht="19.5" customHeight="1" x14ac:dyDescent="0.25">
      <c r="A23" s="30" t="str">
        <f>IF($B23="","",Listes!$G137)</f>
        <v/>
      </c>
      <c r="B23" s="3"/>
      <c r="C23" s="3"/>
      <c r="D23" s="3"/>
      <c r="E23" s="3"/>
      <c r="F23" s="122"/>
      <c r="G23" s="122"/>
      <c r="H23" s="190"/>
      <c r="I23" s="3"/>
      <c r="J23" s="4"/>
    </row>
    <row r="24" spans="1:10" ht="19.5" customHeight="1" x14ac:dyDescent="0.25">
      <c r="A24" s="30" t="str">
        <f>IF($B24="","",Listes!$G138)</f>
        <v/>
      </c>
      <c r="B24" s="3"/>
      <c r="C24" s="3"/>
      <c r="D24" s="3"/>
      <c r="E24" s="3"/>
      <c r="F24" s="122"/>
      <c r="G24" s="122"/>
      <c r="H24" s="190"/>
      <c r="I24" s="3"/>
      <c r="J24" s="4"/>
    </row>
    <row r="25" spans="1:10" ht="19.5" customHeight="1" x14ac:dyDescent="0.25">
      <c r="A25" s="30" t="str">
        <f>IF($B25="","",Listes!$G139)</f>
        <v/>
      </c>
      <c r="B25" s="3"/>
      <c r="C25" s="3"/>
      <c r="D25" s="3"/>
      <c r="E25" s="3"/>
      <c r="F25" s="122"/>
      <c r="G25" s="122"/>
      <c r="H25" s="190"/>
      <c r="I25" s="3"/>
      <c r="J25" s="4"/>
    </row>
    <row r="26" spans="1:10" ht="19.5" customHeight="1" x14ac:dyDescent="0.25">
      <c r="A26" s="30" t="str">
        <f>IF($B26="","",Listes!$G140)</f>
        <v/>
      </c>
      <c r="B26" s="3"/>
      <c r="C26" s="3"/>
      <c r="D26" s="3"/>
      <c r="E26" s="3"/>
      <c r="F26" s="122"/>
      <c r="G26" s="122"/>
      <c r="H26" s="190"/>
      <c r="I26" s="3"/>
      <c r="J26" s="4"/>
    </row>
    <row r="27" spans="1:10" ht="19.5" customHeight="1" x14ac:dyDescent="0.25">
      <c r="A27" s="30" t="str">
        <f>IF($B27="","",Listes!$G141)</f>
        <v/>
      </c>
      <c r="B27" s="3"/>
      <c r="C27" s="3"/>
      <c r="D27" s="3"/>
      <c r="E27" s="3"/>
      <c r="F27" s="122"/>
      <c r="G27" s="122"/>
      <c r="H27" s="190"/>
      <c r="I27" s="3"/>
      <c r="J27" s="4"/>
    </row>
    <row r="28" spans="1:10" ht="19.5" customHeight="1" x14ac:dyDescent="0.25">
      <c r="A28" s="30" t="str">
        <f>IF($B28="","",Listes!$G142)</f>
        <v/>
      </c>
      <c r="B28" s="3"/>
      <c r="C28" s="3"/>
      <c r="D28" s="3"/>
      <c r="E28" s="3"/>
      <c r="F28" s="122"/>
      <c r="G28" s="122"/>
      <c r="H28" s="190"/>
      <c r="I28" s="3"/>
      <c r="J28" s="4"/>
    </row>
    <row r="29" spans="1:10" ht="19.5" customHeight="1" x14ac:dyDescent="0.25">
      <c r="A29" s="30" t="str">
        <f>IF($B29="","",Listes!$G143)</f>
        <v/>
      </c>
      <c r="B29" s="3"/>
      <c r="C29" s="3"/>
      <c r="D29" s="3"/>
      <c r="E29" s="3"/>
      <c r="F29" s="122"/>
      <c r="G29" s="122"/>
      <c r="H29" s="190"/>
      <c r="I29" s="3"/>
      <c r="J29" s="4"/>
    </row>
    <row r="30" spans="1:10" ht="19.5" customHeight="1" x14ac:dyDescent="0.25">
      <c r="A30" s="30" t="str">
        <f>IF($B30="","",Listes!$G144)</f>
        <v/>
      </c>
      <c r="B30" s="3"/>
      <c r="C30" s="3"/>
      <c r="D30" s="3"/>
      <c r="E30" s="3"/>
      <c r="F30" s="122"/>
      <c r="G30" s="122"/>
      <c r="H30" s="190"/>
      <c r="I30" s="3"/>
      <c r="J30" s="4"/>
    </row>
    <row r="31" spans="1:10" ht="19.5" customHeight="1" x14ac:dyDescent="0.25">
      <c r="A31" s="30" t="str">
        <f>IF($B31="","",Listes!$G145)</f>
        <v/>
      </c>
      <c r="B31" s="3"/>
      <c r="C31" s="3"/>
      <c r="D31" s="3"/>
      <c r="E31" s="3"/>
      <c r="F31" s="122"/>
      <c r="G31" s="122"/>
      <c r="H31" s="190"/>
      <c r="I31" s="3"/>
      <c r="J31" s="4"/>
    </row>
    <row r="32" spans="1:10" ht="19.5" customHeight="1" x14ac:dyDescent="0.25">
      <c r="A32" s="30" t="str">
        <f>IF($B32="","",Listes!$G146)</f>
        <v/>
      </c>
      <c r="B32" s="3"/>
      <c r="C32" s="3"/>
      <c r="D32" s="3"/>
      <c r="E32" s="3"/>
      <c r="F32" s="122"/>
      <c r="G32" s="122"/>
      <c r="H32" s="190"/>
      <c r="I32" s="3"/>
      <c r="J32" s="4"/>
    </row>
    <row r="33" spans="1:10" ht="19.5" customHeight="1" x14ac:dyDescent="0.25">
      <c r="A33" s="30" t="str">
        <f>IF($B33="","",Listes!$G147)</f>
        <v/>
      </c>
      <c r="B33" s="3"/>
      <c r="C33" s="3"/>
      <c r="D33" s="3"/>
      <c r="E33" s="3"/>
      <c r="F33" s="122"/>
      <c r="G33" s="122"/>
      <c r="H33" s="190"/>
      <c r="I33" s="3"/>
      <c r="J33" s="4"/>
    </row>
    <row r="34" spans="1:10" ht="19.5" customHeight="1" x14ac:dyDescent="0.25">
      <c r="A34" s="30" t="str">
        <f>IF($B34="","",Listes!$G148)</f>
        <v/>
      </c>
      <c r="B34" s="3"/>
      <c r="C34" s="3"/>
      <c r="D34" s="3"/>
      <c r="E34" s="3"/>
      <c r="F34" s="122"/>
      <c r="G34" s="122"/>
      <c r="H34" s="190"/>
      <c r="I34" s="3"/>
      <c r="J34" s="4"/>
    </row>
    <row r="35" spans="1:10" ht="19.5" customHeight="1" x14ac:dyDescent="0.25">
      <c r="A35" s="30" t="str">
        <f>IF($B35="","",Listes!$G149)</f>
        <v/>
      </c>
      <c r="B35" s="3"/>
      <c r="C35" s="3"/>
      <c r="D35" s="3"/>
      <c r="E35" s="3"/>
      <c r="F35" s="122"/>
      <c r="G35" s="122"/>
      <c r="H35" s="190"/>
      <c r="I35" s="3"/>
      <c r="J35" s="4"/>
    </row>
    <row r="36" spans="1:10" ht="19.5" customHeight="1" x14ac:dyDescent="0.25">
      <c r="A36" s="30" t="str">
        <f>IF($B36="","",Listes!$G150)</f>
        <v/>
      </c>
      <c r="B36" s="3"/>
      <c r="C36" s="3"/>
      <c r="D36" s="3"/>
      <c r="E36" s="3"/>
      <c r="F36" s="122"/>
      <c r="G36" s="122"/>
      <c r="H36" s="190"/>
      <c r="I36" s="3"/>
      <c r="J36" s="4"/>
    </row>
    <row r="37" spans="1:10" ht="19.5" customHeight="1" x14ac:dyDescent="0.25">
      <c r="A37" s="30" t="str">
        <f>IF($B37="","",Listes!$G151)</f>
        <v/>
      </c>
      <c r="B37" s="3"/>
      <c r="C37" s="3"/>
      <c r="D37" s="3"/>
      <c r="E37" s="3"/>
      <c r="F37" s="122"/>
      <c r="G37" s="122"/>
      <c r="H37" s="190"/>
      <c r="I37" s="3"/>
      <c r="J37" s="4"/>
    </row>
    <row r="38" spans="1:10" ht="19.5" customHeight="1" x14ac:dyDescent="0.25">
      <c r="A38" s="30" t="str">
        <f>IF($B38="","",Listes!$G152)</f>
        <v/>
      </c>
      <c r="B38" s="3"/>
      <c r="C38" s="3"/>
      <c r="D38" s="3"/>
      <c r="E38" s="3"/>
      <c r="F38" s="122"/>
      <c r="G38" s="122"/>
      <c r="H38" s="190"/>
      <c r="I38" s="3"/>
      <c r="J38" s="4"/>
    </row>
    <row r="39" spans="1:10" ht="19.5" customHeight="1" x14ac:dyDescent="0.25">
      <c r="A39" s="30" t="str">
        <f>IF($B39="","",Listes!$G153)</f>
        <v/>
      </c>
      <c r="B39" s="3"/>
      <c r="C39" s="3"/>
      <c r="D39" s="3"/>
      <c r="E39" s="3"/>
      <c r="F39" s="122"/>
      <c r="G39" s="122"/>
      <c r="H39" s="190"/>
      <c r="I39" s="3"/>
      <c r="J39" s="4"/>
    </row>
    <row r="40" spans="1:10" ht="19.5" customHeight="1" x14ac:dyDescent="0.25">
      <c r="A40" s="30" t="str">
        <f>IF($B40="","",Listes!$G154)</f>
        <v/>
      </c>
      <c r="B40" s="3"/>
      <c r="C40" s="3"/>
      <c r="D40" s="3"/>
      <c r="E40" s="3"/>
      <c r="F40" s="122"/>
      <c r="G40" s="122"/>
      <c r="H40" s="190"/>
      <c r="I40" s="3"/>
      <c r="J40" s="4"/>
    </row>
    <row r="41" spans="1:10" ht="19.5" customHeight="1" x14ac:dyDescent="0.25">
      <c r="A41" s="30" t="str">
        <f>IF($B41="","",Listes!$G155)</f>
        <v/>
      </c>
      <c r="B41" s="3"/>
      <c r="C41" s="3"/>
      <c r="D41" s="3"/>
      <c r="E41" s="3"/>
      <c r="F41" s="122"/>
      <c r="G41" s="122"/>
      <c r="H41" s="190"/>
      <c r="I41" s="3"/>
      <c r="J41" s="4"/>
    </row>
    <row r="42" spans="1:10" ht="19.5" customHeight="1" x14ac:dyDescent="0.25">
      <c r="A42" s="30" t="str">
        <f>IF($B42="","",Listes!$G156)</f>
        <v/>
      </c>
      <c r="B42" s="3"/>
      <c r="C42" s="3"/>
      <c r="D42" s="3"/>
      <c r="E42" s="3"/>
      <c r="F42" s="122"/>
      <c r="G42" s="122"/>
      <c r="H42" s="190"/>
      <c r="I42" s="3"/>
      <c r="J42" s="4"/>
    </row>
    <row r="43" spans="1:10" ht="19.5" customHeight="1" x14ac:dyDescent="0.25">
      <c r="A43" s="30" t="str">
        <f>IF($B43="","",Listes!$G157)</f>
        <v/>
      </c>
      <c r="B43" s="3"/>
      <c r="C43" s="3"/>
      <c r="D43" s="3"/>
      <c r="E43" s="3"/>
      <c r="F43" s="122"/>
      <c r="G43" s="122"/>
      <c r="H43" s="190"/>
      <c r="I43" s="3"/>
      <c r="J43" s="4"/>
    </row>
    <row r="44" spans="1:10" ht="19.5" customHeight="1" x14ac:dyDescent="0.25">
      <c r="A44" s="30" t="str">
        <f>IF($B44="","",Listes!$G158)</f>
        <v/>
      </c>
      <c r="B44" s="3"/>
      <c r="C44" s="3"/>
      <c r="D44" s="3"/>
      <c r="E44" s="3"/>
      <c r="F44" s="122"/>
      <c r="G44" s="122"/>
      <c r="H44" s="190"/>
      <c r="I44" s="3"/>
      <c r="J44" s="4"/>
    </row>
    <row r="45" spans="1:10" ht="19.5" customHeight="1" x14ac:dyDescent="0.25">
      <c r="A45" s="30" t="str">
        <f>IF($B45="","",Listes!$G159)</f>
        <v/>
      </c>
      <c r="B45" s="3"/>
      <c r="C45" s="3"/>
      <c r="D45" s="3"/>
      <c r="E45" s="3"/>
      <c r="F45" s="122"/>
      <c r="G45" s="122"/>
      <c r="H45" s="190"/>
      <c r="I45" s="3"/>
      <c r="J45" s="4"/>
    </row>
    <row r="46" spans="1:10" ht="19.5" customHeight="1" x14ac:dyDescent="0.25">
      <c r="A46" s="30" t="str">
        <f>IF($B46="","",Listes!$G160)</f>
        <v/>
      </c>
      <c r="B46" s="3"/>
      <c r="C46" s="3"/>
      <c r="D46" s="3"/>
      <c r="E46" s="3"/>
      <c r="F46" s="122"/>
      <c r="G46" s="122"/>
      <c r="H46" s="190"/>
      <c r="I46" s="3"/>
      <c r="J46" s="4"/>
    </row>
    <row r="47" spans="1:10" ht="19.5" customHeight="1" x14ac:dyDescent="0.25">
      <c r="A47" s="30" t="str">
        <f>IF($B47="","",Listes!$G161)</f>
        <v/>
      </c>
      <c r="B47" s="3"/>
      <c r="C47" s="3"/>
      <c r="D47" s="3"/>
      <c r="E47" s="3"/>
      <c r="F47" s="122"/>
      <c r="G47" s="122"/>
      <c r="H47" s="190"/>
      <c r="I47" s="3"/>
      <c r="J47" s="4"/>
    </row>
    <row r="48" spans="1:10" ht="19.5" customHeight="1" x14ac:dyDescent="0.25">
      <c r="A48" s="30" t="str">
        <f>IF($B48="","",Listes!$G162)</f>
        <v/>
      </c>
      <c r="B48" s="3"/>
      <c r="C48" s="3"/>
      <c r="D48" s="3"/>
      <c r="E48" s="3"/>
      <c r="F48" s="122"/>
      <c r="G48" s="122"/>
      <c r="H48" s="190"/>
      <c r="I48" s="3"/>
      <c r="J48" s="4"/>
    </row>
    <row r="49" spans="1:10" ht="19.5" customHeight="1" x14ac:dyDescent="0.25">
      <c r="A49" s="30" t="str">
        <f>IF($B49="","",Listes!$G163)</f>
        <v/>
      </c>
      <c r="B49" s="3"/>
      <c r="C49" s="3"/>
      <c r="D49" s="3"/>
      <c r="E49" s="3"/>
      <c r="F49" s="122"/>
      <c r="G49" s="122"/>
      <c r="H49" s="190"/>
      <c r="I49" s="3"/>
      <c r="J49" s="4"/>
    </row>
    <row r="50" spans="1:10" ht="19.5" customHeight="1" x14ac:dyDescent="0.25">
      <c r="A50" s="30" t="str">
        <f>IF($B50="","",Listes!$G164)</f>
        <v/>
      </c>
      <c r="B50" s="3"/>
      <c r="C50" s="3"/>
      <c r="D50" s="3"/>
      <c r="E50" s="3"/>
      <c r="F50" s="122"/>
      <c r="G50" s="122"/>
      <c r="H50" s="190"/>
      <c r="I50" s="3"/>
      <c r="J50" s="4"/>
    </row>
    <row r="51" spans="1:10" ht="19.5" customHeight="1" x14ac:dyDescent="0.25">
      <c r="A51" s="30" t="str">
        <f>IF($B51="","",Listes!$G165)</f>
        <v/>
      </c>
      <c r="B51" s="3"/>
      <c r="C51" s="3"/>
      <c r="D51" s="3"/>
      <c r="E51" s="3"/>
      <c r="F51" s="122"/>
      <c r="G51" s="122"/>
      <c r="H51" s="190"/>
      <c r="I51" s="3"/>
      <c r="J51" s="4"/>
    </row>
    <row r="52" spans="1:10" ht="19.5" customHeight="1" x14ac:dyDescent="0.25">
      <c r="A52" s="30" t="str">
        <f>IF($B52="","",Listes!$G166)</f>
        <v/>
      </c>
      <c r="B52" s="3"/>
      <c r="C52" s="3"/>
      <c r="D52" s="3"/>
      <c r="E52" s="3"/>
      <c r="F52" s="122"/>
      <c r="G52" s="122"/>
      <c r="H52" s="190"/>
      <c r="I52" s="3"/>
      <c r="J52" s="4"/>
    </row>
    <row r="53" spans="1:10" ht="19.5" customHeight="1" x14ac:dyDescent="0.25">
      <c r="A53" s="30" t="str">
        <f>IF($B53="","",Listes!$G167)</f>
        <v/>
      </c>
      <c r="B53" s="3"/>
      <c r="C53" s="3"/>
      <c r="D53" s="3"/>
      <c r="E53" s="3"/>
      <c r="F53" s="122"/>
      <c r="G53" s="122"/>
      <c r="H53" s="190"/>
      <c r="I53" s="3"/>
      <c r="J53" s="4"/>
    </row>
    <row r="54" spans="1:10" ht="19.5" customHeight="1" x14ac:dyDescent="0.25">
      <c r="A54" s="30" t="str">
        <f>IF($B54="","",Listes!$G168)</f>
        <v/>
      </c>
      <c r="B54" s="3"/>
      <c r="C54" s="3"/>
      <c r="D54" s="3"/>
      <c r="E54" s="3"/>
      <c r="F54" s="122"/>
      <c r="G54" s="122"/>
      <c r="H54" s="190"/>
      <c r="I54" s="3"/>
      <c r="J54" s="4"/>
    </row>
    <row r="55" spans="1:10" ht="19.5" customHeight="1" x14ac:dyDescent="0.25">
      <c r="A55" s="30" t="str">
        <f>IF($B55="","",Listes!$G169)</f>
        <v/>
      </c>
      <c r="B55" s="3"/>
      <c r="C55" s="3"/>
      <c r="D55" s="3"/>
      <c r="E55" s="3"/>
      <c r="F55" s="122"/>
      <c r="G55" s="122"/>
      <c r="H55" s="190"/>
      <c r="I55" s="3"/>
      <c r="J55" s="4"/>
    </row>
    <row r="56" spans="1:10" ht="19.5" customHeight="1" x14ac:dyDescent="0.25">
      <c r="A56" s="30" t="str">
        <f>IF($B56="","",Listes!$G170)</f>
        <v/>
      </c>
      <c r="B56" s="3"/>
      <c r="C56" s="3"/>
      <c r="D56" s="3"/>
      <c r="E56" s="3"/>
      <c r="F56" s="122"/>
      <c r="G56" s="122"/>
      <c r="H56" s="190"/>
      <c r="I56" s="3"/>
      <c r="J56" s="4"/>
    </row>
    <row r="57" spans="1:10" ht="19.5" customHeight="1" x14ac:dyDescent="0.25">
      <c r="A57" s="30" t="str">
        <f>IF($B57="","",Listes!$G171)</f>
        <v/>
      </c>
      <c r="B57" s="3"/>
      <c r="C57" s="3"/>
      <c r="D57" s="3"/>
      <c r="E57" s="3"/>
      <c r="F57" s="122"/>
      <c r="G57" s="122"/>
      <c r="H57" s="190"/>
      <c r="I57" s="3"/>
      <c r="J57" s="4"/>
    </row>
    <row r="58" spans="1:10" ht="19.5" customHeight="1" x14ac:dyDescent="0.25">
      <c r="A58" s="30" t="str">
        <f>IF($B58="","",Listes!$G172)</f>
        <v/>
      </c>
      <c r="B58" s="3"/>
      <c r="C58" s="3"/>
      <c r="D58" s="3"/>
      <c r="E58" s="3"/>
      <c r="F58" s="122"/>
      <c r="G58" s="122"/>
      <c r="H58" s="190"/>
      <c r="I58" s="3"/>
      <c r="J58" s="4"/>
    </row>
    <row r="59" spans="1:10" ht="19.5" customHeight="1" x14ac:dyDescent="0.25">
      <c r="A59" s="30" t="str">
        <f>IF($B59="","",Listes!$G173)</f>
        <v/>
      </c>
      <c r="B59" s="3"/>
      <c r="C59" s="3"/>
      <c r="D59" s="3"/>
      <c r="E59" s="3"/>
      <c r="F59" s="122"/>
      <c r="G59" s="122"/>
      <c r="H59" s="190"/>
      <c r="I59" s="3"/>
      <c r="J59" s="4"/>
    </row>
    <row r="60" spans="1:10" ht="19.5" customHeight="1" x14ac:dyDescent="0.25">
      <c r="A60" s="30" t="str">
        <f>IF($B60="","",Listes!$G174)</f>
        <v/>
      </c>
      <c r="B60" s="3"/>
      <c r="C60" s="3"/>
      <c r="D60" s="3"/>
      <c r="E60" s="3"/>
      <c r="F60" s="122"/>
      <c r="G60" s="122"/>
      <c r="H60" s="190"/>
      <c r="I60" s="3"/>
      <c r="J60" s="4"/>
    </row>
    <row r="61" spans="1:10" ht="19.5" customHeight="1" x14ac:dyDescent="0.25">
      <c r="A61" s="30" t="str">
        <f>IF($B61="","",Listes!$G175)</f>
        <v/>
      </c>
      <c r="B61" s="3"/>
      <c r="C61" s="3"/>
      <c r="D61" s="3"/>
      <c r="E61" s="3"/>
      <c r="F61" s="122"/>
      <c r="G61" s="122"/>
      <c r="H61" s="190"/>
      <c r="I61" s="3"/>
      <c r="J61" s="4"/>
    </row>
    <row r="62" spans="1:10" ht="19.5" customHeight="1" x14ac:dyDescent="0.25">
      <c r="A62" s="30" t="str">
        <f>IF($B62="","",Listes!$G176)</f>
        <v/>
      </c>
      <c r="B62" s="3"/>
      <c r="C62" s="3"/>
      <c r="D62" s="3"/>
      <c r="E62" s="3"/>
      <c r="F62" s="122"/>
      <c r="G62" s="122"/>
      <c r="H62" s="190"/>
      <c r="I62" s="3"/>
      <c r="J62" s="4"/>
    </row>
    <row r="63" spans="1:10" ht="19.5" customHeight="1" x14ac:dyDescent="0.25">
      <c r="A63" s="30" t="str">
        <f>IF($B63="","",Listes!$G177)</f>
        <v/>
      </c>
      <c r="B63" s="3"/>
      <c r="C63" s="3"/>
      <c r="D63" s="3"/>
      <c r="E63" s="3"/>
      <c r="F63" s="122"/>
      <c r="G63" s="122"/>
      <c r="H63" s="190"/>
      <c r="I63" s="3"/>
      <c r="J63" s="4"/>
    </row>
    <row r="64" spans="1:10" ht="19.5" customHeight="1" x14ac:dyDescent="0.25">
      <c r="A64" s="30" t="str">
        <f>IF($B64="","",Listes!$G178)</f>
        <v/>
      </c>
      <c r="B64" s="3"/>
      <c r="C64" s="3"/>
      <c r="D64" s="3"/>
      <c r="E64" s="3"/>
      <c r="F64" s="122"/>
      <c r="G64" s="122"/>
      <c r="H64" s="190"/>
      <c r="I64" s="3"/>
      <c r="J64" s="4"/>
    </row>
    <row r="65" spans="1:10" ht="19.5" customHeight="1" x14ac:dyDescent="0.25">
      <c r="A65" s="30" t="str">
        <f>IF($B65="","",Listes!$G179)</f>
        <v/>
      </c>
      <c r="B65" s="3"/>
      <c r="C65" s="3"/>
      <c r="D65" s="3"/>
      <c r="E65" s="3"/>
      <c r="F65" s="122"/>
      <c r="G65" s="122"/>
      <c r="H65" s="190"/>
      <c r="I65" s="3"/>
      <c r="J65" s="4"/>
    </row>
    <row r="66" spans="1:10" ht="19.5" customHeight="1" x14ac:dyDescent="0.25">
      <c r="A66" s="30" t="str">
        <f>IF($B66="","",Listes!$G180)</f>
        <v/>
      </c>
      <c r="B66" s="3"/>
      <c r="C66" s="3"/>
      <c r="D66" s="3"/>
      <c r="E66" s="3"/>
      <c r="F66" s="122"/>
      <c r="G66" s="122"/>
      <c r="H66" s="190"/>
      <c r="I66" s="3"/>
      <c r="J66" s="4"/>
    </row>
    <row r="67" spans="1:10" ht="19.5" customHeight="1" x14ac:dyDescent="0.25">
      <c r="A67" s="30" t="str">
        <f>IF($B67="","",Listes!$G181)</f>
        <v/>
      </c>
      <c r="B67" s="3"/>
      <c r="C67" s="3"/>
      <c r="D67" s="3"/>
      <c r="E67" s="3"/>
      <c r="F67" s="122"/>
      <c r="G67" s="122"/>
      <c r="H67" s="190"/>
      <c r="I67" s="3"/>
      <c r="J67" s="4"/>
    </row>
    <row r="68" spans="1:10" ht="19.5" customHeight="1" x14ac:dyDescent="0.25">
      <c r="A68" s="30" t="str">
        <f>IF($B68="","",Listes!$G182)</f>
        <v/>
      </c>
      <c r="B68" s="3"/>
      <c r="C68" s="3"/>
      <c r="D68" s="3"/>
      <c r="E68" s="3"/>
      <c r="F68" s="122"/>
      <c r="G68" s="122"/>
      <c r="H68" s="190"/>
      <c r="I68" s="3"/>
      <c r="J68" s="4"/>
    </row>
    <row r="69" spans="1:10" ht="19.5" customHeight="1" x14ac:dyDescent="0.25">
      <c r="A69" s="30" t="str">
        <f>IF($B69="","",Listes!$G183)</f>
        <v/>
      </c>
      <c r="B69" s="3"/>
      <c r="C69" s="3"/>
      <c r="D69" s="3"/>
      <c r="E69" s="3"/>
      <c r="F69" s="122"/>
      <c r="G69" s="122"/>
      <c r="H69" s="190"/>
      <c r="I69" s="3"/>
      <c r="J69" s="4"/>
    </row>
    <row r="70" spans="1:10" ht="19.5" customHeight="1" x14ac:dyDescent="0.25">
      <c r="A70" s="30" t="str">
        <f>IF($B70="","",Listes!$G184)</f>
        <v/>
      </c>
      <c r="B70" s="3"/>
      <c r="C70" s="3"/>
      <c r="D70" s="3"/>
      <c r="E70" s="3"/>
      <c r="F70" s="122"/>
      <c r="G70" s="122"/>
      <c r="H70" s="190"/>
      <c r="I70" s="3"/>
      <c r="J70" s="4"/>
    </row>
    <row r="71" spans="1:10" ht="19.5" customHeight="1" x14ac:dyDescent="0.25">
      <c r="A71" s="30" t="str">
        <f>IF($B71="","",Listes!$G185)</f>
        <v/>
      </c>
      <c r="B71" s="3"/>
      <c r="C71" s="3"/>
      <c r="D71" s="3"/>
      <c r="E71" s="3"/>
      <c r="F71" s="122"/>
      <c r="G71" s="122"/>
      <c r="H71" s="190"/>
      <c r="I71" s="3"/>
      <c r="J71" s="4"/>
    </row>
    <row r="72" spans="1:10" ht="19.5" customHeight="1" x14ac:dyDescent="0.25">
      <c r="A72" s="30" t="str">
        <f>IF($B72="","",Listes!$G186)</f>
        <v/>
      </c>
      <c r="B72" s="3"/>
      <c r="C72" s="3"/>
      <c r="D72" s="3"/>
      <c r="E72" s="3"/>
      <c r="F72" s="122"/>
      <c r="G72" s="122"/>
      <c r="H72" s="190"/>
      <c r="I72" s="3"/>
      <c r="J72" s="4"/>
    </row>
    <row r="73" spans="1:10" ht="19.5" customHeight="1" thickBot="1" x14ac:dyDescent="0.3">
      <c r="A73" s="30" t="str">
        <f>IF($B73="","",Listes!$G187)</f>
        <v/>
      </c>
      <c r="B73" s="3"/>
      <c r="C73" s="3"/>
      <c r="D73" s="3"/>
      <c r="E73" s="3"/>
      <c r="F73" s="122"/>
      <c r="G73" s="122"/>
      <c r="H73" s="190"/>
      <c r="I73" s="3"/>
      <c r="J73" s="4"/>
    </row>
    <row r="74" spans="1:10" ht="30" customHeight="1" thickBot="1" x14ac:dyDescent="0.3">
      <c r="A74" s="286" t="s">
        <v>135</v>
      </c>
      <c r="B74" s="287"/>
      <c r="C74" s="287"/>
      <c r="D74" s="287"/>
      <c r="E74" s="287"/>
      <c r="F74" s="287"/>
      <c r="G74" s="288"/>
      <c r="H74" s="281" t="s">
        <v>48</v>
      </c>
      <c r="I74" s="282"/>
      <c r="J74" s="140">
        <f>SUM(J4:J73)</f>
        <v>0</v>
      </c>
    </row>
    <row r="75" spans="1:10" x14ac:dyDescent="0.25">
      <c r="J75" s="35"/>
    </row>
    <row r="76" spans="1:10" ht="15" customHeight="1" x14ac:dyDescent="0.25"/>
    <row r="77" spans="1:10" ht="15" customHeight="1" x14ac:dyDescent="0.25"/>
    <row r="78" spans="1:10" ht="15" customHeight="1" x14ac:dyDescent="0.25"/>
    <row r="79" spans="1:10" ht="15" customHeight="1" x14ac:dyDescent="0.25"/>
    <row r="80" spans="1:10" ht="15" customHeight="1" x14ac:dyDescent="0.25"/>
    <row r="81" ht="15" customHeight="1" x14ac:dyDescent="0.25"/>
    <row r="82" ht="15" customHeight="1" x14ac:dyDescent="0.25"/>
    <row r="83" ht="15" customHeight="1" x14ac:dyDescent="0.25"/>
    <row r="84" ht="15" customHeight="1" x14ac:dyDescent="0.25"/>
    <row r="85" ht="15" customHeight="1" x14ac:dyDescent="0.25"/>
    <row r="86" ht="15" customHeight="1" x14ac:dyDescent="0.25"/>
    <row r="87" ht="15" customHeight="1" x14ac:dyDescent="0.25"/>
    <row r="88" ht="15" customHeight="1" x14ac:dyDescent="0.25"/>
    <row r="89" ht="15" customHeight="1" x14ac:dyDescent="0.25"/>
    <row r="90" ht="15" customHeight="1" x14ac:dyDescent="0.25"/>
    <row r="91" ht="15" customHeight="1" x14ac:dyDescent="0.25"/>
    <row r="92" ht="15" customHeight="1" x14ac:dyDescent="0.25"/>
    <row r="93" ht="15" customHeight="1" x14ac:dyDescent="0.25"/>
  </sheetData>
  <sheetProtection password="C9BF" sheet="1" insertRows="0"/>
  <dataConsolidate/>
  <mergeCells count="4">
    <mergeCell ref="A1:J1"/>
    <mergeCell ref="H74:I74"/>
    <mergeCell ref="A2:J2"/>
    <mergeCell ref="A74:G74"/>
  </mergeCells>
  <pageMargins left="0.70866141732283472" right="0.70866141732283472" top="0.74803149606299213" bottom="0.74803149606299213" header="0.31496062992125984" footer="0.31496062992125984"/>
  <pageSetup paperSize="9" scale="59" fitToHeight="0" orientation="landscape" r:id="rId1"/>
  <rowBreaks count="1" manualBreakCount="1">
    <brk id="39" max="8" man="1"/>
  </rowBreak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Listes!$A$3:$A$7</xm:f>
          </x14:formula1>
          <xm:sqref>C4:C73</xm:sqref>
        </x14:dataValidation>
        <x14:dataValidation type="list" allowBlank="1" showInputMessage="1" showErrorMessage="1">
          <x14:formula1>
            <xm:f>Listes!$A$77:$A$91</xm:f>
          </x14:formula1>
          <xm:sqref>I4:I73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>
    <tabColor theme="4" tint="0.39997558519241921"/>
    <pageSetUpPr fitToPage="1"/>
  </sheetPr>
  <dimension ref="A1:K37"/>
  <sheetViews>
    <sheetView zoomScale="115" zoomScaleNormal="115" workbookViewId="0">
      <pane ySplit="3" topLeftCell="A4" activePane="bottomLeft" state="frozen"/>
      <selection pane="bottomLeft" activeCell="B4" sqref="B4"/>
    </sheetView>
  </sheetViews>
  <sheetFormatPr baseColWidth="10" defaultRowHeight="15" x14ac:dyDescent="0.25"/>
  <cols>
    <col min="1" max="1" width="3.7109375" style="16" customWidth="1"/>
    <col min="2" max="2" width="50.7109375" style="16" customWidth="1"/>
    <col min="3" max="3" width="35.7109375" style="16" customWidth="1"/>
    <col min="4" max="6" width="20.7109375" style="16" customWidth="1"/>
    <col min="7" max="8" width="15.7109375" style="16" customWidth="1"/>
    <col min="9" max="9" width="10.7109375" style="16" customWidth="1"/>
    <col min="10" max="10" width="15.7109375" style="16" customWidth="1"/>
    <col min="11" max="11" width="28.140625" style="16" customWidth="1"/>
    <col min="12" max="12" width="31" style="16" customWidth="1"/>
    <col min="13" max="13" width="21.85546875" style="16" customWidth="1"/>
    <col min="14" max="14" width="28.5703125" style="16" customWidth="1"/>
    <col min="15" max="16384" width="11.42578125" style="16"/>
  </cols>
  <sheetData>
    <row r="1" spans="1:11" ht="30" customHeight="1" thickBot="1" x14ac:dyDescent="0.3">
      <c r="A1" s="289" t="s">
        <v>61</v>
      </c>
      <c r="B1" s="290"/>
      <c r="C1" s="290"/>
      <c r="D1" s="290"/>
      <c r="E1" s="290"/>
      <c r="F1" s="290"/>
      <c r="G1" s="290"/>
      <c r="H1" s="290"/>
      <c r="I1" s="290"/>
      <c r="J1" s="291"/>
    </row>
    <row r="2" spans="1:11" s="34" customFormat="1" ht="20.100000000000001" customHeight="1" thickBot="1" x14ac:dyDescent="0.3">
      <c r="A2" s="283" t="s">
        <v>114</v>
      </c>
      <c r="B2" s="284"/>
      <c r="C2" s="284"/>
      <c r="D2" s="284"/>
      <c r="E2" s="284"/>
      <c r="F2" s="284"/>
      <c r="G2" s="284"/>
      <c r="H2" s="284"/>
      <c r="I2" s="284"/>
      <c r="J2" s="285"/>
    </row>
    <row r="3" spans="1:11" ht="30" customHeight="1" thickBot="1" x14ac:dyDescent="0.3">
      <c r="A3" s="150" t="s">
        <v>0</v>
      </c>
      <c r="B3" s="17" t="s">
        <v>93</v>
      </c>
      <c r="C3" s="18" t="s">
        <v>94</v>
      </c>
      <c r="D3" s="17" t="s">
        <v>127</v>
      </c>
      <c r="E3" s="17" t="s">
        <v>128</v>
      </c>
      <c r="F3" s="17" t="s">
        <v>44</v>
      </c>
      <c r="G3" s="17" t="s">
        <v>95</v>
      </c>
      <c r="H3" s="17" t="s">
        <v>96</v>
      </c>
      <c r="I3" s="19" t="s">
        <v>2</v>
      </c>
      <c r="J3" s="156" t="s">
        <v>87</v>
      </c>
      <c r="K3" s="20"/>
    </row>
    <row r="4" spans="1:11" ht="20.100000000000001" customHeight="1" x14ac:dyDescent="0.25">
      <c r="A4" s="136" t="str">
        <f>IF($B4="","",Listes!$G118)</f>
        <v/>
      </c>
      <c r="B4" s="1"/>
      <c r="C4" s="1"/>
      <c r="D4" s="121"/>
      <c r="E4" s="121"/>
      <c r="F4" s="1"/>
      <c r="G4" s="111"/>
      <c r="H4" s="189"/>
      <c r="I4" s="28" t="str">
        <f>IF($H4="","","heure")</f>
        <v/>
      </c>
      <c r="J4" s="21" t="str">
        <f>IF($C4="","",$G4*$H4)</f>
        <v/>
      </c>
      <c r="K4" s="22"/>
    </row>
    <row r="5" spans="1:11" ht="20.100000000000001" customHeight="1" x14ac:dyDescent="0.25">
      <c r="A5" s="23" t="str">
        <f>IF($B5="","",Listes!$G119)</f>
        <v/>
      </c>
      <c r="B5" s="3"/>
      <c r="C5" s="3"/>
      <c r="D5" s="122"/>
      <c r="E5" s="122"/>
      <c r="F5" s="3"/>
      <c r="G5" s="112"/>
      <c r="H5" s="190"/>
      <c r="I5" s="28" t="str">
        <f t="shared" ref="I5:I33" si="0">IF($H5="","","heure")</f>
        <v/>
      </c>
      <c r="J5" s="24" t="str">
        <f t="shared" ref="J5:J33" si="1">IF($C5="","",$G5*$H5)</f>
        <v/>
      </c>
      <c r="K5" s="22"/>
    </row>
    <row r="6" spans="1:11" ht="20.100000000000001" customHeight="1" x14ac:dyDescent="0.25">
      <c r="A6" s="23" t="str">
        <f>IF($B6="","",Listes!$G120)</f>
        <v/>
      </c>
      <c r="B6" s="3"/>
      <c r="C6" s="3"/>
      <c r="D6" s="122"/>
      <c r="E6" s="122"/>
      <c r="F6" s="3"/>
      <c r="G6" s="112"/>
      <c r="H6" s="190"/>
      <c r="I6" s="28" t="str">
        <f t="shared" si="0"/>
        <v/>
      </c>
      <c r="J6" s="24" t="str">
        <f t="shared" si="1"/>
        <v/>
      </c>
      <c r="K6" s="22"/>
    </row>
    <row r="7" spans="1:11" ht="20.100000000000001" customHeight="1" x14ac:dyDescent="0.25">
      <c r="A7" s="23" t="str">
        <f>IF($B7="","",Listes!$G121)</f>
        <v/>
      </c>
      <c r="B7" s="3"/>
      <c r="C7" s="3"/>
      <c r="D7" s="122"/>
      <c r="E7" s="122"/>
      <c r="F7" s="3"/>
      <c r="G7" s="112"/>
      <c r="H7" s="190"/>
      <c r="I7" s="28" t="str">
        <f t="shared" si="0"/>
        <v/>
      </c>
      <c r="J7" s="24" t="str">
        <f t="shared" si="1"/>
        <v/>
      </c>
      <c r="K7" s="22"/>
    </row>
    <row r="8" spans="1:11" ht="20.100000000000001" customHeight="1" x14ac:dyDescent="0.25">
      <c r="A8" s="23" t="str">
        <f>IF($B8="","",Listes!$G122)</f>
        <v/>
      </c>
      <c r="B8" s="3"/>
      <c r="C8" s="3"/>
      <c r="D8" s="122"/>
      <c r="E8" s="122"/>
      <c r="F8" s="3"/>
      <c r="G8" s="112"/>
      <c r="H8" s="190"/>
      <c r="I8" s="28" t="str">
        <f t="shared" si="0"/>
        <v/>
      </c>
      <c r="J8" s="24" t="str">
        <f t="shared" si="1"/>
        <v/>
      </c>
      <c r="K8" s="22"/>
    </row>
    <row r="9" spans="1:11" ht="20.100000000000001" customHeight="1" x14ac:dyDescent="0.25">
      <c r="A9" s="23" t="str">
        <f>IF($B9="","",Listes!$G123)</f>
        <v/>
      </c>
      <c r="B9" s="3"/>
      <c r="C9" s="3"/>
      <c r="D9" s="122"/>
      <c r="E9" s="122"/>
      <c r="F9" s="3"/>
      <c r="G9" s="112"/>
      <c r="H9" s="190"/>
      <c r="I9" s="28" t="str">
        <f t="shared" si="0"/>
        <v/>
      </c>
      <c r="J9" s="24" t="str">
        <f t="shared" si="1"/>
        <v/>
      </c>
      <c r="K9" s="22"/>
    </row>
    <row r="10" spans="1:11" ht="20.100000000000001" customHeight="1" x14ac:dyDescent="0.25">
      <c r="A10" s="23" t="str">
        <f>IF($B10="","",Listes!$G124)</f>
        <v/>
      </c>
      <c r="B10" s="3"/>
      <c r="C10" s="3"/>
      <c r="D10" s="122"/>
      <c r="E10" s="122"/>
      <c r="F10" s="3"/>
      <c r="G10" s="112"/>
      <c r="H10" s="190"/>
      <c r="I10" s="28" t="str">
        <f t="shared" si="0"/>
        <v/>
      </c>
      <c r="J10" s="24" t="str">
        <f t="shared" si="1"/>
        <v/>
      </c>
      <c r="K10" s="22"/>
    </row>
    <row r="11" spans="1:11" ht="20.100000000000001" customHeight="1" x14ac:dyDescent="0.25">
      <c r="A11" s="23" t="str">
        <f>IF($B11="","",Listes!$G125)</f>
        <v/>
      </c>
      <c r="B11" s="3"/>
      <c r="C11" s="3"/>
      <c r="D11" s="122"/>
      <c r="E11" s="122"/>
      <c r="F11" s="3"/>
      <c r="G11" s="112"/>
      <c r="H11" s="190"/>
      <c r="I11" s="28" t="str">
        <f t="shared" si="0"/>
        <v/>
      </c>
      <c r="J11" s="24" t="str">
        <f t="shared" si="1"/>
        <v/>
      </c>
      <c r="K11" s="22"/>
    </row>
    <row r="12" spans="1:11" ht="20.100000000000001" customHeight="1" x14ac:dyDescent="0.25">
      <c r="A12" s="23" t="str">
        <f>IF($B12="","",Listes!$G126)</f>
        <v/>
      </c>
      <c r="B12" s="3"/>
      <c r="C12" s="3"/>
      <c r="D12" s="122"/>
      <c r="E12" s="122"/>
      <c r="F12" s="3"/>
      <c r="G12" s="112"/>
      <c r="H12" s="190"/>
      <c r="I12" s="28" t="str">
        <f t="shared" si="0"/>
        <v/>
      </c>
      <c r="J12" s="24" t="str">
        <f t="shared" si="1"/>
        <v/>
      </c>
      <c r="K12" s="22"/>
    </row>
    <row r="13" spans="1:11" ht="20.100000000000001" customHeight="1" x14ac:dyDescent="0.25">
      <c r="A13" s="23" t="str">
        <f>IF($B13="","",Listes!$G127)</f>
        <v/>
      </c>
      <c r="B13" s="3"/>
      <c r="C13" s="3"/>
      <c r="D13" s="122"/>
      <c r="E13" s="122"/>
      <c r="F13" s="3"/>
      <c r="G13" s="112"/>
      <c r="H13" s="190"/>
      <c r="I13" s="28" t="str">
        <f t="shared" si="0"/>
        <v/>
      </c>
      <c r="J13" s="24" t="str">
        <f t="shared" si="1"/>
        <v/>
      </c>
      <c r="K13" s="22"/>
    </row>
    <row r="14" spans="1:11" ht="20.100000000000001" customHeight="1" x14ac:dyDescent="0.25">
      <c r="A14" s="23" t="str">
        <f>IF($B14="","",Listes!$G128)</f>
        <v/>
      </c>
      <c r="B14" s="3"/>
      <c r="C14" s="3"/>
      <c r="D14" s="122"/>
      <c r="E14" s="122"/>
      <c r="F14" s="3"/>
      <c r="G14" s="112"/>
      <c r="H14" s="190"/>
      <c r="I14" s="28" t="str">
        <f t="shared" si="0"/>
        <v/>
      </c>
      <c r="J14" s="24" t="str">
        <f t="shared" si="1"/>
        <v/>
      </c>
      <c r="K14" s="22"/>
    </row>
    <row r="15" spans="1:11" ht="20.100000000000001" customHeight="1" x14ac:dyDescent="0.25">
      <c r="A15" s="23" t="str">
        <f>IF($B15="","",Listes!$G129)</f>
        <v/>
      </c>
      <c r="B15" s="3"/>
      <c r="C15" s="3"/>
      <c r="D15" s="122"/>
      <c r="E15" s="122"/>
      <c r="F15" s="3"/>
      <c r="G15" s="112"/>
      <c r="H15" s="190"/>
      <c r="I15" s="28" t="str">
        <f t="shared" si="0"/>
        <v/>
      </c>
      <c r="J15" s="24" t="str">
        <f t="shared" si="1"/>
        <v/>
      </c>
      <c r="K15" s="22"/>
    </row>
    <row r="16" spans="1:11" ht="20.100000000000001" customHeight="1" x14ac:dyDescent="0.25">
      <c r="A16" s="23" t="str">
        <f>IF($B16="","",Listes!$G130)</f>
        <v/>
      </c>
      <c r="B16" s="3"/>
      <c r="C16" s="3"/>
      <c r="D16" s="122"/>
      <c r="E16" s="122"/>
      <c r="F16" s="3"/>
      <c r="G16" s="112"/>
      <c r="H16" s="190"/>
      <c r="I16" s="28" t="str">
        <f t="shared" si="0"/>
        <v/>
      </c>
      <c r="J16" s="24" t="str">
        <f t="shared" si="1"/>
        <v/>
      </c>
      <c r="K16" s="22"/>
    </row>
    <row r="17" spans="1:11" ht="20.100000000000001" customHeight="1" x14ac:dyDescent="0.25">
      <c r="A17" s="23" t="str">
        <f>IF($B17="","",Listes!$G131)</f>
        <v/>
      </c>
      <c r="B17" s="3"/>
      <c r="C17" s="3"/>
      <c r="D17" s="122"/>
      <c r="E17" s="122"/>
      <c r="F17" s="3"/>
      <c r="G17" s="112"/>
      <c r="H17" s="190"/>
      <c r="I17" s="28" t="str">
        <f t="shared" si="0"/>
        <v/>
      </c>
      <c r="J17" s="24" t="str">
        <f t="shared" si="1"/>
        <v/>
      </c>
      <c r="K17" s="22"/>
    </row>
    <row r="18" spans="1:11" ht="20.100000000000001" customHeight="1" x14ac:dyDescent="0.25">
      <c r="A18" s="23" t="str">
        <f>IF($B18="","",Listes!$G132)</f>
        <v/>
      </c>
      <c r="B18" s="3"/>
      <c r="C18" s="3"/>
      <c r="D18" s="122"/>
      <c r="E18" s="122"/>
      <c r="F18" s="3"/>
      <c r="G18" s="112"/>
      <c r="H18" s="190"/>
      <c r="I18" s="28" t="str">
        <f t="shared" si="0"/>
        <v/>
      </c>
      <c r="J18" s="24" t="str">
        <f t="shared" si="1"/>
        <v/>
      </c>
      <c r="K18" s="22"/>
    </row>
    <row r="19" spans="1:11" ht="20.100000000000001" customHeight="1" x14ac:dyDescent="0.25">
      <c r="A19" s="23" t="str">
        <f>IF($B19="","",Listes!$G133)</f>
        <v/>
      </c>
      <c r="B19" s="3"/>
      <c r="C19" s="3"/>
      <c r="D19" s="122"/>
      <c r="E19" s="122"/>
      <c r="F19" s="3"/>
      <c r="G19" s="112"/>
      <c r="H19" s="190"/>
      <c r="I19" s="28" t="str">
        <f t="shared" si="0"/>
        <v/>
      </c>
      <c r="J19" s="24" t="str">
        <f t="shared" si="1"/>
        <v/>
      </c>
      <c r="K19" s="22"/>
    </row>
    <row r="20" spans="1:11" ht="20.100000000000001" customHeight="1" x14ac:dyDescent="0.25">
      <c r="A20" s="23" t="str">
        <f>IF($B20="","",Listes!$G134)</f>
        <v/>
      </c>
      <c r="B20" s="3"/>
      <c r="C20" s="3"/>
      <c r="D20" s="122"/>
      <c r="E20" s="122"/>
      <c r="F20" s="3"/>
      <c r="G20" s="112"/>
      <c r="H20" s="190"/>
      <c r="I20" s="28" t="str">
        <f t="shared" si="0"/>
        <v/>
      </c>
      <c r="J20" s="24" t="str">
        <f t="shared" si="1"/>
        <v/>
      </c>
      <c r="K20" s="22"/>
    </row>
    <row r="21" spans="1:11" ht="20.100000000000001" customHeight="1" x14ac:dyDescent="0.25">
      <c r="A21" s="23" t="str">
        <f>IF($B21="","",Listes!$G135)</f>
        <v/>
      </c>
      <c r="B21" s="3"/>
      <c r="C21" s="3"/>
      <c r="D21" s="122"/>
      <c r="E21" s="122"/>
      <c r="F21" s="3"/>
      <c r="G21" s="112"/>
      <c r="H21" s="190"/>
      <c r="I21" s="28" t="str">
        <f t="shared" si="0"/>
        <v/>
      </c>
      <c r="J21" s="24" t="str">
        <f t="shared" si="1"/>
        <v/>
      </c>
      <c r="K21" s="22"/>
    </row>
    <row r="22" spans="1:11" ht="20.100000000000001" customHeight="1" x14ac:dyDescent="0.25">
      <c r="A22" s="23" t="str">
        <f>IF($B22="","",Listes!$G136)</f>
        <v/>
      </c>
      <c r="B22" s="3"/>
      <c r="C22" s="3"/>
      <c r="D22" s="122"/>
      <c r="E22" s="122"/>
      <c r="F22" s="3"/>
      <c r="G22" s="112"/>
      <c r="H22" s="190"/>
      <c r="I22" s="28" t="str">
        <f t="shared" si="0"/>
        <v/>
      </c>
      <c r="J22" s="24" t="str">
        <f t="shared" si="1"/>
        <v/>
      </c>
      <c r="K22" s="22"/>
    </row>
    <row r="23" spans="1:11" ht="20.100000000000001" customHeight="1" x14ac:dyDescent="0.25">
      <c r="A23" s="23" t="str">
        <f>IF($B23="","",Listes!$G137)</f>
        <v/>
      </c>
      <c r="B23" s="3"/>
      <c r="C23" s="3"/>
      <c r="D23" s="122"/>
      <c r="E23" s="122"/>
      <c r="F23" s="3"/>
      <c r="G23" s="112"/>
      <c r="H23" s="190"/>
      <c r="I23" s="28" t="str">
        <f t="shared" si="0"/>
        <v/>
      </c>
      <c r="J23" s="24" t="str">
        <f t="shared" si="1"/>
        <v/>
      </c>
      <c r="K23" s="22"/>
    </row>
    <row r="24" spans="1:11" ht="20.100000000000001" customHeight="1" x14ac:dyDescent="0.25">
      <c r="A24" s="23" t="str">
        <f>IF($B24="","",Listes!$G138)</f>
        <v/>
      </c>
      <c r="B24" s="3"/>
      <c r="C24" s="3"/>
      <c r="D24" s="122"/>
      <c r="E24" s="122"/>
      <c r="F24" s="3"/>
      <c r="G24" s="112"/>
      <c r="H24" s="190"/>
      <c r="I24" s="28" t="str">
        <f t="shared" si="0"/>
        <v/>
      </c>
      <c r="J24" s="24" t="str">
        <f t="shared" si="1"/>
        <v/>
      </c>
      <c r="K24" s="22"/>
    </row>
    <row r="25" spans="1:11" ht="20.100000000000001" customHeight="1" x14ac:dyDescent="0.25">
      <c r="A25" s="23" t="str">
        <f>IF($B25="","",Listes!$G139)</f>
        <v/>
      </c>
      <c r="B25" s="3"/>
      <c r="C25" s="3"/>
      <c r="D25" s="122"/>
      <c r="E25" s="122"/>
      <c r="F25" s="3"/>
      <c r="G25" s="112"/>
      <c r="H25" s="190"/>
      <c r="I25" s="28" t="str">
        <f t="shared" si="0"/>
        <v/>
      </c>
      <c r="J25" s="24" t="str">
        <f t="shared" si="1"/>
        <v/>
      </c>
      <c r="K25" s="22"/>
    </row>
    <row r="26" spans="1:11" ht="20.100000000000001" customHeight="1" x14ac:dyDescent="0.25">
      <c r="A26" s="23" t="str">
        <f>IF($B26="","",Listes!$G140)</f>
        <v/>
      </c>
      <c r="B26" s="3"/>
      <c r="C26" s="3"/>
      <c r="D26" s="122"/>
      <c r="E26" s="122"/>
      <c r="F26" s="3"/>
      <c r="G26" s="112"/>
      <c r="H26" s="190"/>
      <c r="I26" s="28" t="str">
        <f t="shared" si="0"/>
        <v/>
      </c>
      <c r="J26" s="24" t="str">
        <f t="shared" si="1"/>
        <v/>
      </c>
      <c r="K26" s="22"/>
    </row>
    <row r="27" spans="1:11" ht="20.100000000000001" customHeight="1" x14ac:dyDescent="0.25">
      <c r="A27" s="23" t="str">
        <f>IF($B27="","",Listes!$G141)</f>
        <v/>
      </c>
      <c r="B27" s="3"/>
      <c r="C27" s="3"/>
      <c r="D27" s="122"/>
      <c r="E27" s="122"/>
      <c r="F27" s="3"/>
      <c r="G27" s="112"/>
      <c r="H27" s="190"/>
      <c r="I27" s="28" t="str">
        <f t="shared" si="0"/>
        <v/>
      </c>
      <c r="J27" s="24" t="str">
        <f t="shared" si="1"/>
        <v/>
      </c>
      <c r="K27" s="22"/>
    </row>
    <row r="28" spans="1:11" ht="20.100000000000001" customHeight="1" x14ac:dyDescent="0.25">
      <c r="A28" s="23" t="str">
        <f>IF($B28="","",Listes!$G142)</f>
        <v/>
      </c>
      <c r="B28" s="3"/>
      <c r="C28" s="3"/>
      <c r="D28" s="122"/>
      <c r="E28" s="122"/>
      <c r="F28" s="3"/>
      <c r="G28" s="112"/>
      <c r="H28" s="190"/>
      <c r="I28" s="28" t="str">
        <f t="shared" si="0"/>
        <v/>
      </c>
      <c r="J28" s="24" t="str">
        <f t="shared" si="1"/>
        <v/>
      </c>
      <c r="K28" s="22"/>
    </row>
    <row r="29" spans="1:11" ht="20.100000000000001" customHeight="1" x14ac:dyDescent="0.25">
      <c r="A29" s="23" t="str">
        <f>IF($B29="","",Listes!$G143)</f>
        <v/>
      </c>
      <c r="B29" s="3"/>
      <c r="C29" s="3"/>
      <c r="D29" s="122"/>
      <c r="E29" s="122"/>
      <c r="F29" s="3"/>
      <c r="G29" s="112"/>
      <c r="H29" s="190"/>
      <c r="I29" s="28" t="str">
        <f t="shared" si="0"/>
        <v/>
      </c>
      <c r="J29" s="24" t="str">
        <f t="shared" si="1"/>
        <v/>
      </c>
      <c r="K29" s="22"/>
    </row>
    <row r="30" spans="1:11" ht="20.100000000000001" customHeight="1" x14ac:dyDescent="0.25">
      <c r="A30" s="23" t="str">
        <f>IF($B30="","",Listes!$G144)</f>
        <v/>
      </c>
      <c r="B30" s="3"/>
      <c r="C30" s="3"/>
      <c r="D30" s="122"/>
      <c r="E30" s="122"/>
      <c r="F30" s="3"/>
      <c r="G30" s="112"/>
      <c r="H30" s="190"/>
      <c r="I30" s="28" t="str">
        <f t="shared" si="0"/>
        <v/>
      </c>
      <c r="J30" s="24" t="str">
        <f t="shared" si="1"/>
        <v/>
      </c>
      <c r="K30" s="22"/>
    </row>
    <row r="31" spans="1:11" ht="20.100000000000001" customHeight="1" x14ac:dyDescent="0.25">
      <c r="A31" s="23" t="str">
        <f>IF($B31="","",Listes!$G145)</f>
        <v/>
      </c>
      <c r="B31" s="3"/>
      <c r="C31" s="3"/>
      <c r="D31" s="122"/>
      <c r="E31" s="122"/>
      <c r="F31" s="3"/>
      <c r="G31" s="112"/>
      <c r="H31" s="190"/>
      <c r="I31" s="28" t="str">
        <f t="shared" si="0"/>
        <v/>
      </c>
      <c r="J31" s="24" t="str">
        <f t="shared" si="1"/>
        <v/>
      </c>
      <c r="K31" s="22"/>
    </row>
    <row r="32" spans="1:11" ht="20.100000000000001" customHeight="1" x14ac:dyDescent="0.25">
      <c r="A32" s="23" t="str">
        <f>IF($B32="","",Listes!$G146)</f>
        <v/>
      </c>
      <c r="B32" s="3"/>
      <c r="C32" s="3"/>
      <c r="D32" s="122"/>
      <c r="E32" s="122"/>
      <c r="F32" s="3"/>
      <c r="G32" s="112"/>
      <c r="H32" s="190"/>
      <c r="I32" s="28" t="str">
        <f t="shared" si="0"/>
        <v/>
      </c>
      <c r="J32" s="24" t="str">
        <f t="shared" si="1"/>
        <v/>
      </c>
      <c r="K32" s="22"/>
    </row>
    <row r="33" spans="1:11" ht="20.100000000000001" customHeight="1" thickBot="1" x14ac:dyDescent="0.3">
      <c r="A33" s="25" t="str">
        <f>IF($B33="","",Listes!$G147)</f>
        <v/>
      </c>
      <c r="B33" s="113"/>
      <c r="C33" s="113"/>
      <c r="D33" s="123"/>
      <c r="E33" s="123"/>
      <c r="F33" s="113"/>
      <c r="G33" s="114"/>
      <c r="H33" s="191"/>
      <c r="I33" s="28" t="str">
        <f t="shared" si="0"/>
        <v/>
      </c>
      <c r="J33" s="26" t="str">
        <f t="shared" si="1"/>
        <v/>
      </c>
      <c r="K33" s="22"/>
    </row>
    <row r="34" spans="1:11" ht="30" customHeight="1" thickBot="1" x14ac:dyDescent="0.3">
      <c r="A34" s="292"/>
      <c r="B34" s="293"/>
      <c r="C34" s="293"/>
      <c r="D34" s="183"/>
      <c r="E34" s="183"/>
      <c r="F34" s="184"/>
      <c r="G34" s="185"/>
      <c r="H34" s="281" t="s">
        <v>48</v>
      </c>
      <c r="I34" s="282"/>
      <c r="J34" s="27">
        <f>SUM(J4:J33)</f>
        <v>0</v>
      </c>
      <c r="K34" s="22"/>
    </row>
    <row r="35" spans="1:11" x14ac:dyDescent="0.25">
      <c r="A35" s="20"/>
      <c r="B35" s="22"/>
      <c r="C35" s="22"/>
      <c r="D35" s="22"/>
      <c r="E35" s="22"/>
      <c r="F35" s="22"/>
      <c r="G35" s="22"/>
      <c r="H35" s="22"/>
      <c r="I35" s="22"/>
      <c r="J35" s="22"/>
      <c r="K35" s="22"/>
    </row>
    <row r="36" spans="1:11" x14ac:dyDescent="0.25">
      <c r="A36" s="20"/>
      <c r="B36" s="22"/>
      <c r="C36" s="22"/>
      <c r="D36" s="22"/>
      <c r="E36" s="22"/>
      <c r="F36" s="22"/>
      <c r="G36" s="22"/>
      <c r="H36" s="22"/>
      <c r="I36" s="22"/>
      <c r="J36" s="22"/>
      <c r="K36" s="22"/>
    </row>
    <row r="37" spans="1:11" x14ac:dyDescent="0.25">
      <c r="A37" s="20"/>
      <c r="B37" s="22"/>
      <c r="C37" s="22"/>
      <c r="D37" s="22"/>
      <c r="E37" s="22"/>
      <c r="F37" s="22"/>
      <c r="G37" s="22"/>
      <c r="H37" s="22"/>
      <c r="I37" s="22"/>
      <c r="J37" s="22"/>
      <c r="K37" s="22"/>
    </row>
  </sheetData>
  <sheetProtection password="C9BF" sheet="1" selectLockedCells="1"/>
  <dataConsolidate link="1">
    <dataRefs count="2">
      <dataRef ref="A9" sheet="Investissements matériels" r:id="rId1"/>
      <dataRef ref="A10" sheet="Investissements matériels" r:id="rId2"/>
    </dataRefs>
  </dataConsolidate>
  <mergeCells count="4">
    <mergeCell ref="A1:J1"/>
    <mergeCell ref="A34:C34"/>
    <mergeCell ref="H34:I34"/>
    <mergeCell ref="A2:J2"/>
  </mergeCells>
  <pageMargins left="0.70866141732283472" right="0.70866141732283472" top="0.74803149606299213" bottom="0.74803149606299213" header="0.31496062992125984" footer="0.31496062992125984"/>
  <pageSetup paperSize="9" scale="62" fitToHeight="0" orientation="landscape"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Listes!$B$3:$B$75</xm:f>
          </x14:formula1>
          <xm:sqref>C4:C33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>
    <tabColor theme="4" tint="0.39997558519241921"/>
    <pageSetUpPr fitToPage="1"/>
  </sheetPr>
  <dimension ref="A1:N52"/>
  <sheetViews>
    <sheetView zoomScale="95" zoomScaleNormal="95" zoomScaleSheetLayoutView="55" workbookViewId="0">
      <pane ySplit="3" topLeftCell="A4" activePane="bottomLeft" state="frozen"/>
      <selection pane="bottomLeft" activeCell="B4" sqref="B4"/>
    </sheetView>
  </sheetViews>
  <sheetFormatPr baseColWidth="10" defaultRowHeight="15" x14ac:dyDescent="0.25"/>
  <cols>
    <col min="1" max="1" width="3.7109375" style="34" customWidth="1"/>
    <col min="2" max="2" width="50.7109375" style="34" customWidth="1"/>
    <col min="3" max="3" width="35.7109375" style="34" customWidth="1"/>
    <col min="4" max="4" width="20.7109375" style="34" customWidth="1"/>
    <col min="5" max="5" width="30.7109375" style="34" customWidth="1"/>
    <col min="6" max="6" width="25.7109375" style="34" customWidth="1"/>
    <col min="7" max="11" width="15.7109375" style="34" customWidth="1"/>
    <col min="12" max="12" width="10.85546875" style="34" customWidth="1"/>
    <col min="13" max="13" width="15.7109375" style="34" customWidth="1"/>
    <col min="14" max="16384" width="11.42578125" style="34"/>
  </cols>
  <sheetData>
    <row r="1" spans="1:14" s="157" customFormat="1" ht="30" customHeight="1" thickBot="1" x14ac:dyDescent="0.4">
      <c r="A1" s="278" t="s">
        <v>55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80"/>
    </row>
    <row r="2" spans="1:14" ht="20.100000000000001" customHeight="1" thickBot="1" x14ac:dyDescent="0.3">
      <c r="A2" s="283" t="s">
        <v>114</v>
      </c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5"/>
      <c r="N2" s="158"/>
    </row>
    <row r="3" spans="1:14" s="159" customFormat="1" ht="30" customHeight="1" thickBot="1" x14ac:dyDescent="0.3">
      <c r="A3" s="150" t="s">
        <v>0</v>
      </c>
      <c r="B3" s="17" t="s">
        <v>103</v>
      </c>
      <c r="C3" s="17" t="s">
        <v>94</v>
      </c>
      <c r="D3" s="17" t="s">
        <v>44</v>
      </c>
      <c r="E3" s="18" t="s">
        <v>10</v>
      </c>
      <c r="F3" s="18" t="s">
        <v>11</v>
      </c>
      <c r="G3" s="155" t="s">
        <v>123</v>
      </c>
      <c r="H3" s="17" t="s">
        <v>124</v>
      </c>
      <c r="I3" s="18" t="s">
        <v>104</v>
      </c>
      <c r="J3" s="17" t="s">
        <v>105</v>
      </c>
      <c r="K3" s="17" t="s">
        <v>106</v>
      </c>
      <c r="L3" s="18" t="s">
        <v>2</v>
      </c>
      <c r="M3" s="156" t="s">
        <v>122</v>
      </c>
    </row>
    <row r="4" spans="1:14" s="160" customFormat="1" ht="20.100000000000001" customHeight="1" x14ac:dyDescent="0.25">
      <c r="A4" s="136" t="str">
        <f>IF($B4="","",Listes!$G118)</f>
        <v/>
      </c>
      <c r="B4" s="7"/>
      <c r="C4" s="5"/>
      <c r="D4" s="166"/>
      <c r="E4" s="6"/>
      <c r="F4" s="5"/>
      <c r="G4" s="167"/>
      <c r="H4" s="167"/>
      <c r="I4" s="192"/>
      <c r="J4" s="192"/>
      <c r="K4" s="192"/>
      <c r="L4" s="5"/>
      <c r="M4" s="31" t="str">
        <f t="shared" ref="M4:M50" si="0">IF($C4="","",IF(OR(($I4=0),($J4=0)),0,$I4/$J4*$K4))</f>
        <v/>
      </c>
    </row>
    <row r="5" spans="1:14" s="160" customFormat="1" ht="20.100000000000001" customHeight="1" x14ac:dyDescent="0.25">
      <c r="A5" s="30" t="str">
        <f>IF($B5="","",Listes!$G119)</f>
        <v/>
      </c>
      <c r="B5" s="6"/>
      <c r="C5" s="6"/>
      <c r="D5" s="6"/>
      <c r="E5" s="6"/>
      <c r="F5" s="6"/>
      <c r="G5" s="168"/>
      <c r="H5" s="168"/>
      <c r="I5" s="193"/>
      <c r="J5" s="193"/>
      <c r="K5" s="193"/>
      <c r="L5" s="6"/>
      <c r="M5" s="31" t="str">
        <f t="shared" si="0"/>
        <v/>
      </c>
    </row>
    <row r="6" spans="1:14" s="160" customFormat="1" ht="20.100000000000001" customHeight="1" x14ac:dyDescent="0.25">
      <c r="A6" s="30" t="str">
        <f>IF($B6="","",Listes!$G120)</f>
        <v/>
      </c>
      <c r="B6" s="6"/>
      <c r="C6" s="6"/>
      <c r="D6" s="6"/>
      <c r="E6" s="6"/>
      <c r="F6" s="6"/>
      <c r="G6" s="168"/>
      <c r="H6" s="168"/>
      <c r="I6" s="193"/>
      <c r="J6" s="193"/>
      <c r="K6" s="193"/>
      <c r="L6" s="6"/>
      <c r="M6" s="31" t="str">
        <f t="shared" si="0"/>
        <v/>
      </c>
    </row>
    <row r="7" spans="1:14" s="160" customFormat="1" ht="20.100000000000001" customHeight="1" x14ac:dyDescent="0.25">
      <c r="A7" s="30" t="str">
        <f>IF($B7="","",Listes!$G121)</f>
        <v/>
      </c>
      <c r="B7" s="6"/>
      <c r="C7" s="6"/>
      <c r="D7" s="6"/>
      <c r="E7" s="6"/>
      <c r="F7" s="6"/>
      <c r="G7" s="168"/>
      <c r="H7" s="168"/>
      <c r="I7" s="193"/>
      <c r="J7" s="193"/>
      <c r="K7" s="193"/>
      <c r="L7" s="6"/>
      <c r="M7" s="31" t="str">
        <f t="shared" si="0"/>
        <v/>
      </c>
    </row>
    <row r="8" spans="1:14" s="160" customFormat="1" ht="20.100000000000001" customHeight="1" x14ac:dyDescent="0.25">
      <c r="A8" s="30" t="str">
        <f>IF($B8="","",Listes!$G122)</f>
        <v/>
      </c>
      <c r="B8" s="6"/>
      <c r="C8" s="6"/>
      <c r="D8" s="6"/>
      <c r="E8" s="6"/>
      <c r="F8" s="6"/>
      <c r="G8" s="168"/>
      <c r="H8" s="168"/>
      <c r="I8" s="193"/>
      <c r="J8" s="193"/>
      <c r="K8" s="193"/>
      <c r="L8" s="6"/>
      <c r="M8" s="31" t="str">
        <f t="shared" si="0"/>
        <v/>
      </c>
    </row>
    <row r="9" spans="1:14" s="160" customFormat="1" ht="20.100000000000001" customHeight="1" x14ac:dyDescent="0.25">
      <c r="A9" s="30" t="str">
        <f>IF($B9="","",Listes!$G123)</f>
        <v/>
      </c>
      <c r="B9" s="6"/>
      <c r="C9" s="6"/>
      <c r="D9" s="6"/>
      <c r="E9" s="6"/>
      <c r="F9" s="6"/>
      <c r="G9" s="168"/>
      <c r="H9" s="168"/>
      <c r="I9" s="193"/>
      <c r="J9" s="193"/>
      <c r="K9" s="193"/>
      <c r="L9" s="6"/>
      <c r="M9" s="31" t="str">
        <f t="shared" si="0"/>
        <v/>
      </c>
    </row>
    <row r="10" spans="1:14" s="160" customFormat="1" ht="20.100000000000001" customHeight="1" x14ac:dyDescent="0.25">
      <c r="A10" s="30" t="str">
        <f>IF($B10="","",Listes!$G124)</f>
        <v/>
      </c>
      <c r="B10" s="6"/>
      <c r="C10" s="6"/>
      <c r="D10" s="6"/>
      <c r="E10" s="6"/>
      <c r="F10" s="6"/>
      <c r="G10" s="168"/>
      <c r="H10" s="168"/>
      <c r="I10" s="193"/>
      <c r="J10" s="193"/>
      <c r="K10" s="193"/>
      <c r="L10" s="6"/>
      <c r="M10" s="31" t="str">
        <f t="shared" si="0"/>
        <v/>
      </c>
    </row>
    <row r="11" spans="1:14" s="160" customFormat="1" ht="20.100000000000001" customHeight="1" x14ac:dyDescent="0.25">
      <c r="A11" s="30" t="str">
        <f>IF($B11="","",Listes!$G125)</f>
        <v/>
      </c>
      <c r="B11" s="6"/>
      <c r="C11" s="6"/>
      <c r="D11" s="6"/>
      <c r="E11" s="6"/>
      <c r="F11" s="6"/>
      <c r="G11" s="168"/>
      <c r="H11" s="168"/>
      <c r="I11" s="193"/>
      <c r="J11" s="193"/>
      <c r="K11" s="193"/>
      <c r="L11" s="6"/>
      <c r="M11" s="31" t="str">
        <f t="shared" si="0"/>
        <v/>
      </c>
    </row>
    <row r="12" spans="1:14" s="160" customFormat="1" ht="20.100000000000001" customHeight="1" x14ac:dyDescent="0.25">
      <c r="A12" s="30" t="str">
        <f>IF($B12="","",Listes!$G126)</f>
        <v/>
      </c>
      <c r="B12" s="6"/>
      <c r="C12" s="6"/>
      <c r="D12" s="6"/>
      <c r="E12" s="6"/>
      <c r="F12" s="6"/>
      <c r="G12" s="168"/>
      <c r="H12" s="168"/>
      <c r="I12" s="193"/>
      <c r="J12" s="193"/>
      <c r="K12" s="193"/>
      <c r="L12" s="6"/>
      <c r="M12" s="31" t="str">
        <f t="shared" si="0"/>
        <v/>
      </c>
    </row>
    <row r="13" spans="1:14" s="160" customFormat="1" ht="20.100000000000001" customHeight="1" x14ac:dyDescent="0.25">
      <c r="A13" s="30" t="str">
        <f>IF($B13="","",Listes!$G127)</f>
        <v/>
      </c>
      <c r="B13" s="6"/>
      <c r="C13" s="6"/>
      <c r="D13" s="6"/>
      <c r="E13" s="6"/>
      <c r="F13" s="6"/>
      <c r="G13" s="168"/>
      <c r="H13" s="168"/>
      <c r="I13" s="193"/>
      <c r="J13" s="193"/>
      <c r="K13" s="193"/>
      <c r="L13" s="6"/>
      <c r="M13" s="31" t="str">
        <f t="shared" si="0"/>
        <v/>
      </c>
    </row>
    <row r="14" spans="1:14" s="160" customFormat="1" ht="20.100000000000001" customHeight="1" x14ac:dyDescent="0.25">
      <c r="A14" s="30" t="str">
        <f>IF($B14="","",Listes!$G128)</f>
        <v/>
      </c>
      <c r="B14" s="6"/>
      <c r="C14" s="6"/>
      <c r="D14" s="6"/>
      <c r="E14" s="6"/>
      <c r="F14" s="6"/>
      <c r="G14" s="168"/>
      <c r="H14" s="168"/>
      <c r="I14" s="193"/>
      <c r="J14" s="193"/>
      <c r="K14" s="193"/>
      <c r="L14" s="6"/>
      <c r="M14" s="31" t="str">
        <f t="shared" si="0"/>
        <v/>
      </c>
    </row>
    <row r="15" spans="1:14" s="160" customFormat="1" ht="20.100000000000001" customHeight="1" x14ac:dyDescent="0.25">
      <c r="A15" s="30" t="str">
        <f>IF($B15="","",Listes!$G129)</f>
        <v/>
      </c>
      <c r="B15" s="6"/>
      <c r="C15" s="6"/>
      <c r="D15" s="6"/>
      <c r="E15" s="6"/>
      <c r="F15" s="6"/>
      <c r="G15" s="168"/>
      <c r="H15" s="168"/>
      <c r="I15" s="193"/>
      <c r="J15" s="193"/>
      <c r="K15" s="193"/>
      <c r="L15" s="6"/>
      <c r="M15" s="31" t="str">
        <f t="shared" si="0"/>
        <v/>
      </c>
    </row>
    <row r="16" spans="1:14" s="160" customFormat="1" ht="20.100000000000001" customHeight="1" x14ac:dyDescent="0.25">
      <c r="A16" s="30" t="str">
        <f>IF($B16="","",Listes!$G130)</f>
        <v/>
      </c>
      <c r="B16" s="6"/>
      <c r="C16" s="6"/>
      <c r="D16" s="6"/>
      <c r="E16" s="6"/>
      <c r="F16" s="6"/>
      <c r="G16" s="168"/>
      <c r="H16" s="168"/>
      <c r="I16" s="193"/>
      <c r="J16" s="193"/>
      <c r="K16" s="193"/>
      <c r="L16" s="6"/>
      <c r="M16" s="31" t="str">
        <f t="shared" si="0"/>
        <v/>
      </c>
    </row>
    <row r="17" spans="1:13" s="160" customFormat="1" ht="20.100000000000001" customHeight="1" x14ac:dyDescent="0.25">
      <c r="A17" s="30" t="str">
        <f>IF($B17="","",Listes!$G131)</f>
        <v/>
      </c>
      <c r="B17" s="6"/>
      <c r="C17" s="6"/>
      <c r="D17" s="6"/>
      <c r="E17" s="6"/>
      <c r="F17" s="6"/>
      <c r="G17" s="168"/>
      <c r="H17" s="168"/>
      <c r="I17" s="193"/>
      <c r="J17" s="193"/>
      <c r="K17" s="193"/>
      <c r="L17" s="6"/>
      <c r="M17" s="31" t="str">
        <f t="shared" si="0"/>
        <v/>
      </c>
    </row>
    <row r="18" spans="1:13" s="160" customFormat="1" ht="20.100000000000001" customHeight="1" x14ac:dyDescent="0.25">
      <c r="A18" s="30" t="str">
        <f>IF($B18="","",Listes!$G132)</f>
        <v/>
      </c>
      <c r="B18" s="6"/>
      <c r="C18" s="6"/>
      <c r="D18" s="6"/>
      <c r="E18" s="6"/>
      <c r="F18" s="6"/>
      <c r="G18" s="168"/>
      <c r="H18" s="168"/>
      <c r="I18" s="193"/>
      <c r="J18" s="193"/>
      <c r="K18" s="193"/>
      <c r="L18" s="6"/>
      <c r="M18" s="31" t="str">
        <f t="shared" si="0"/>
        <v/>
      </c>
    </row>
    <row r="19" spans="1:13" s="160" customFormat="1" ht="20.100000000000001" customHeight="1" x14ac:dyDescent="0.25">
      <c r="A19" s="30" t="str">
        <f>IF($B19="","",Listes!$G133)</f>
        <v/>
      </c>
      <c r="B19" s="6"/>
      <c r="C19" s="6"/>
      <c r="D19" s="6"/>
      <c r="E19" s="6"/>
      <c r="F19" s="6"/>
      <c r="G19" s="168"/>
      <c r="H19" s="168"/>
      <c r="I19" s="193"/>
      <c r="J19" s="193"/>
      <c r="K19" s="193"/>
      <c r="L19" s="6"/>
      <c r="M19" s="31" t="str">
        <f t="shared" si="0"/>
        <v/>
      </c>
    </row>
    <row r="20" spans="1:13" s="160" customFormat="1" ht="20.100000000000001" customHeight="1" x14ac:dyDescent="0.25">
      <c r="A20" s="30" t="str">
        <f>IF($B20="","",Listes!$G134)</f>
        <v/>
      </c>
      <c r="B20" s="6"/>
      <c r="C20" s="6"/>
      <c r="D20" s="6"/>
      <c r="E20" s="6"/>
      <c r="F20" s="6"/>
      <c r="G20" s="168"/>
      <c r="H20" s="168"/>
      <c r="I20" s="193"/>
      <c r="J20" s="193"/>
      <c r="K20" s="193"/>
      <c r="L20" s="6"/>
      <c r="M20" s="31" t="str">
        <f t="shared" si="0"/>
        <v/>
      </c>
    </row>
    <row r="21" spans="1:13" s="160" customFormat="1" ht="20.100000000000001" customHeight="1" x14ac:dyDescent="0.25">
      <c r="A21" s="30" t="str">
        <f>IF($B21="","",Listes!$G135)</f>
        <v/>
      </c>
      <c r="B21" s="6"/>
      <c r="C21" s="6"/>
      <c r="D21" s="6"/>
      <c r="E21" s="6"/>
      <c r="F21" s="6"/>
      <c r="G21" s="168"/>
      <c r="H21" s="168"/>
      <c r="I21" s="193"/>
      <c r="J21" s="193"/>
      <c r="K21" s="193"/>
      <c r="L21" s="6"/>
      <c r="M21" s="31" t="str">
        <f t="shared" si="0"/>
        <v/>
      </c>
    </row>
    <row r="22" spans="1:13" s="160" customFormat="1" ht="20.100000000000001" customHeight="1" x14ac:dyDescent="0.25">
      <c r="A22" s="30" t="str">
        <f>IF($B22="","",Listes!$G136)</f>
        <v/>
      </c>
      <c r="B22" s="6"/>
      <c r="C22" s="6"/>
      <c r="D22" s="6"/>
      <c r="E22" s="6"/>
      <c r="F22" s="6"/>
      <c r="G22" s="168"/>
      <c r="H22" s="168"/>
      <c r="I22" s="193"/>
      <c r="J22" s="193"/>
      <c r="K22" s="193"/>
      <c r="L22" s="6"/>
      <c r="M22" s="31" t="str">
        <f t="shared" si="0"/>
        <v/>
      </c>
    </row>
    <row r="23" spans="1:13" s="160" customFormat="1" ht="20.100000000000001" customHeight="1" x14ac:dyDescent="0.25">
      <c r="A23" s="30" t="str">
        <f>IF($B23="","",Listes!$G137)</f>
        <v/>
      </c>
      <c r="B23" s="6"/>
      <c r="C23" s="6"/>
      <c r="D23" s="6"/>
      <c r="E23" s="6"/>
      <c r="F23" s="6"/>
      <c r="G23" s="168"/>
      <c r="H23" s="168"/>
      <c r="I23" s="193"/>
      <c r="J23" s="193"/>
      <c r="K23" s="193"/>
      <c r="L23" s="6"/>
      <c r="M23" s="31" t="str">
        <f t="shared" si="0"/>
        <v/>
      </c>
    </row>
    <row r="24" spans="1:13" s="160" customFormat="1" ht="20.100000000000001" customHeight="1" x14ac:dyDescent="0.25">
      <c r="A24" s="30" t="str">
        <f>IF($B24="","",Listes!$G138)</f>
        <v/>
      </c>
      <c r="B24" s="6"/>
      <c r="C24" s="6"/>
      <c r="D24" s="6"/>
      <c r="E24" s="6"/>
      <c r="F24" s="6"/>
      <c r="G24" s="168"/>
      <c r="H24" s="168"/>
      <c r="I24" s="193"/>
      <c r="J24" s="193"/>
      <c r="K24" s="193"/>
      <c r="L24" s="6"/>
      <c r="M24" s="31" t="str">
        <f t="shared" si="0"/>
        <v/>
      </c>
    </row>
    <row r="25" spans="1:13" s="160" customFormat="1" ht="20.100000000000001" customHeight="1" x14ac:dyDescent="0.25">
      <c r="A25" s="30" t="str">
        <f>IF($B25="","",Listes!$G139)</f>
        <v/>
      </c>
      <c r="B25" s="6"/>
      <c r="C25" s="6"/>
      <c r="D25" s="6"/>
      <c r="E25" s="6"/>
      <c r="F25" s="6"/>
      <c r="G25" s="168"/>
      <c r="H25" s="168"/>
      <c r="I25" s="193"/>
      <c r="J25" s="193"/>
      <c r="K25" s="193"/>
      <c r="L25" s="6"/>
      <c r="M25" s="31" t="str">
        <f t="shared" si="0"/>
        <v/>
      </c>
    </row>
    <row r="26" spans="1:13" s="160" customFormat="1" ht="19.5" customHeight="1" x14ac:dyDescent="0.25">
      <c r="A26" s="30" t="str">
        <f>IF($B26="","",Listes!$G140)</f>
        <v/>
      </c>
      <c r="B26" s="6"/>
      <c r="C26" s="6"/>
      <c r="D26" s="6"/>
      <c r="E26" s="6"/>
      <c r="F26" s="6"/>
      <c r="G26" s="168"/>
      <c r="H26" s="168"/>
      <c r="I26" s="193"/>
      <c r="J26" s="193"/>
      <c r="K26" s="193"/>
      <c r="L26" s="6"/>
      <c r="M26" s="31" t="str">
        <f t="shared" si="0"/>
        <v/>
      </c>
    </row>
    <row r="27" spans="1:13" s="160" customFormat="1" ht="20.100000000000001" customHeight="1" x14ac:dyDescent="0.25">
      <c r="A27" s="30" t="str">
        <f>IF($B27="","",Listes!$G141)</f>
        <v/>
      </c>
      <c r="B27" s="6"/>
      <c r="C27" s="6"/>
      <c r="D27" s="6"/>
      <c r="E27" s="6"/>
      <c r="F27" s="6"/>
      <c r="G27" s="168"/>
      <c r="H27" s="168"/>
      <c r="I27" s="193"/>
      <c r="J27" s="193"/>
      <c r="K27" s="193"/>
      <c r="L27" s="6"/>
      <c r="M27" s="31" t="str">
        <f t="shared" si="0"/>
        <v/>
      </c>
    </row>
    <row r="28" spans="1:13" s="160" customFormat="1" ht="20.100000000000001" customHeight="1" x14ac:dyDescent="0.25">
      <c r="A28" s="30" t="str">
        <f>IF($B28="","",Listes!$G142)</f>
        <v/>
      </c>
      <c r="B28" s="6"/>
      <c r="C28" s="6"/>
      <c r="D28" s="6"/>
      <c r="E28" s="6"/>
      <c r="F28" s="6"/>
      <c r="G28" s="168"/>
      <c r="H28" s="168"/>
      <c r="I28" s="193"/>
      <c r="J28" s="193"/>
      <c r="K28" s="193"/>
      <c r="L28" s="6"/>
      <c r="M28" s="31" t="str">
        <f t="shared" si="0"/>
        <v/>
      </c>
    </row>
    <row r="29" spans="1:13" s="160" customFormat="1" ht="20.100000000000001" customHeight="1" x14ac:dyDescent="0.25">
      <c r="A29" s="30" t="str">
        <f>IF($B29="","",Listes!$G143)</f>
        <v/>
      </c>
      <c r="B29" s="6"/>
      <c r="C29" s="6"/>
      <c r="D29" s="6"/>
      <c r="E29" s="6"/>
      <c r="F29" s="6"/>
      <c r="G29" s="168"/>
      <c r="H29" s="168"/>
      <c r="I29" s="193"/>
      <c r="J29" s="193"/>
      <c r="K29" s="193"/>
      <c r="L29" s="6"/>
      <c r="M29" s="31" t="str">
        <f t="shared" si="0"/>
        <v/>
      </c>
    </row>
    <row r="30" spans="1:13" s="160" customFormat="1" ht="20.100000000000001" customHeight="1" x14ac:dyDescent="0.25">
      <c r="A30" s="30" t="str">
        <f>IF($B30="","",Listes!$G144)</f>
        <v/>
      </c>
      <c r="B30" s="6"/>
      <c r="C30" s="6"/>
      <c r="D30" s="6"/>
      <c r="E30" s="6"/>
      <c r="F30" s="6"/>
      <c r="G30" s="168"/>
      <c r="H30" s="168"/>
      <c r="I30" s="193"/>
      <c r="J30" s="193"/>
      <c r="K30" s="193"/>
      <c r="L30" s="6"/>
      <c r="M30" s="31" t="str">
        <f t="shared" si="0"/>
        <v/>
      </c>
    </row>
    <row r="31" spans="1:13" s="160" customFormat="1" ht="20.100000000000001" customHeight="1" x14ac:dyDescent="0.25">
      <c r="A31" s="30" t="str">
        <f>IF($B31="","",Listes!$G145)</f>
        <v/>
      </c>
      <c r="B31" s="6"/>
      <c r="C31" s="6"/>
      <c r="D31" s="6"/>
      <c r="E31" s="6"/>
      <c r="F31" s="6"/>
      <c r="G31" s="168"/>
      <c r="H31" s="168"/>
      <c r="I31" s="193"/>
      <c r="J31" s="193"/>
      <c r="K31" s="193"/>
      <c r="L31" s="6"/>
      <c r="M31" s="31" t="str">
        <f t="shared" si="0"/>
        <v/>
      </c>
    </row>
    <row r="32" spans="1:13" s="160" customFormat="1" ht="20.100000000000001" customHeight="1" x14ac:dyDescent="0.25">
      <c r="A32" s="30" t="str">
        <f>IF($B32="","",Listes!$G146)</f>
        <v/>
      </c>
      <c r="B32" s="6"/>
      <c r="C32" s="6"/>
      <c r="D32" s="6"/>
      <c r="E32" s="6"/>
      <c r="F32" s="6"/>
      <c r="G32" s="168"/>
      <c r="H32" s="168"/>
      <c r="I32" s="193"/>
      <c r="J32" s="193"/>
      <c r="K32" s="193"/>
      <c r="L32" s="6"/>
      <c r="M32" s="31" t="str">
        <f t="shared" si="0"/>
        <v/>
      </c>
    </row>
    <row r="33" spans="1:13" s="160" customFormat="1" ht="20.100000000000001" customHeight="1" x14ac:dyDescent="0.25">
      <c r="A33" s="30" t="str">
        <f>IF($B33="","",Listes!$G147)</f>
        <v/>
      </c>
      <c r="B33" s="6"/>
      <c r="C33" s="6"/>
      <c r="D33" s="6"/>
      <c r="E33" s="6"/>
      <c r="F33" s="6"/>
      <c r="G33" s="168"/>
      <c r="H33" s="168"/>
      <c r="I33" s="193"/>
      <c r="J33" s="193"/>
      <c r="K33" s="193"/>
      <c r="L33" s="6"/>
      <c r="M33" s="31" t="str">
        <f t="shared" si="0"/>
        <v/>
      </c>
    </row>
    <row r="34" spans="1:13" s="160" customFormat="1" ht="20.100000000000001" customHeight="1" x14ac:dyDescent="0.25">
      <c r="A34" s="30" t="str">
        <f>IF($B34="","",Listes!$G148)</f>
        <v/>
      </c>
      <c r="B34" s="6"/>
      <c r="C34" s="6"/>
      <c r="D34" s="6"/>
      <c r="E34" s="6"/>
      <c r="F34" s="6"/>
      <c r="G34" s="168"/>
      <c r="H34" s="168"/>
      <c r="I34" s="193"/>
      <c r="J34" s="193"/>
      <c r="K34" s="193"/>
      <c r="L34" s="6"/>
      <c r="M34" s="31" t="str">
        <f t="shared" si="0"/>
        <v/>
      </c>
    </row>
    <row r="35" spans="1:13" s="160" customFormat="1" ht="20.100000000000001" customHeight="1" x14ac:dyDescent="0.25">
      <c r="A35" s="30" t="str">
        <f>IF($B35="","",Listes!$G149)</f>
        <v/>
      </c>
      <c r="B35" s="6"/>
      <c r="C35" s="6"/>
      <c r="D35" s="6"/>
      <c r="E35" s="6"/>
      <c r="F35" s="6"/>
      <c r="G35" s="168"/>
      <c r="H35" s="168"/>
      <c r="I35" s="193"/>
      <c r="J35" s="193"/>
      <c r="K35" s="193"/>
      <c r="L35" s="6"/>
      <c r="M35" s="31" t="str">
        <f t="shared" si="0"/>
        <v/>
      </c>
    </row>
    <row r="36" spans="1:13" s="160" customFormat="1" ht="20.100000000000001" customHeight="1" x14ac:dyDescent="0.25">
      <c r="A36" s="30" t="str">
        <f>IF($B36="","",Listes!$G150)</f>
        <v/>
      </c>
      <c r="B36" s="6"/>
      <c r="C36" s="6"/>
      <c r="D36" s="6"/>
      <c r="E36" s="6"/>
      <c r="F36" s="6"/>
      <c r="G36" s="168"/>
      <c r="H36" s="168"/>
      <c r="I36" s="193"/>
      <c r="J36" s="193"/>
      <c r="K36" s="193"/>
      <c r="L36" s="6"/>
      <c r="M36" s="31" t="str">
        <f t="shared" si="0"/>
        <v/>
      </c>
    </row>
    <row r="37" spans="1:13" s="160" customFormat="1" ht="20.100000000000001" customHeight="1" x14ac:dyDescent="0.25">
      <c r="A37" s="30" t="str">
        <f>IF($B37="","",Listes!$G151)</f>
        <v/>
      </c>
      <c r="B37" s="6"/>
      <c r="C37" s="6"/>
      <c r="D37" s="6"/>
      <c r="E37" s="6"/>
      <c r="F37" s="6"/>
      <c r="G37" s="168"/>
      <c r="H37" s="168"/>
      <c r="I37" s="193"/>
      <c r="J37" s="193"/>
      <c r="K37" s="193"/>
      <c r="L37" s="6"/>
      <c r="M37" s="31" t="str">
        <f t="shared" si="0"/>
        <v/>
      </c>
    </row>
    <row r="38" spans="1:13" s="160" customFormat="1" ht="20.100000000000001" customHeight="1" x14ac:dyDescent="0.25">
      <c r="A38" s="30" t="str">
        <f>IF($B38="","",Listes!$G152)</f>
        <v/>
      </c>
      <c r="B38" s="6"/>
      <c r="C38" s="6"/>
      <c r="D38" s="6"/>
      <c r="E38" s="6"/>
      <c r="F38" s="6"/>
      <c r="G38" s="168"/>
      <c r="H38" s="168"/>
      <c r="I38" s="193"/>
      <c r="J38" s="193"/>
      <c r="K38" s="193"/>
      <c r="L38" s="6"/>
      <c r="M38" s="31" t="str">
        <f t="shared" si="0"/>
        <v/>
      </c>
    </row>
    <row r="39" spans="1:13" s="160" customFormat="1" ht="20.100000000000001" customHeight="1" x14ac:dyDescent="0.25">
      <c r="A39" s="30" t="str">
        <f>IF($B39="","",Listes!$G153)</f>
        <v/>
      </c>
      <c r="B39" s="6"/>
      <c r="C39" s="6"/>
      <c r="D39" s="6"/>
      <c r="E39" s="6"/>
      <c r="F39" s="6"/>
      <c r="G39" s="168"/>
      <c r="H39" s="168"/>
      <c r="I39" s="193"/>
      <c r="J39" s="193"/>
      <c r="K39" s="193"/>
      <c r="L39" s="6"/>
      <c r="M39" s="31" t="str">
        <f t="shared" si="0"/>
        <v/>
      </c>
    </row>
    <row r="40" spans="1:13" s="160" customFormat="1" ht="20.100000000000001" customHeight="1" x14ac:dyDescent="0.25">
      <c r="A40" s="30" t="str">
        <f>IF($B40="","",Listes!$G154)</f>
        <v/>
      </c>
      <c r="B40" s="6"/>
      <c r="C40" s="6"/>
      <c r="D40" s="6"/>
      <c r="E40" s="6"/>
      <c r="F40" s="6"/>
      <c r="G40" s="168"/>
      <c r="H40" s="168"/>
      <c r="I40" s="193"/>
      <c r="J40" s="193"/>
      <c r="K40" s="193"/>
      <c r="L40" s="6"/>
      <c r="M40" s="31" t="str">
        <f t="shared" si="0"/>
        <v/>
      </c>
    </row>
    <row r="41" spans="1:13" s="160" customFormat="1" ht="20.100000000000001" customHeight="1" x14ac:dyDescent="0.25">
      <c r="A41" s="30" t="str">
        <f>IF($B41="","",Listes!$G155)</f>
        <v/>
      </c>
      <c r="B41" s="6"/>
      <c r="C41" s="6"/>
      <c r="D41" s="6"/>
      <c r="E41" s="6"/>
      <c r="F41" s="6"/>
      <c r="G41" s="168"/>
      <c r="H41" s="168"/>
      <c r="I41" s="193"/>
      <c r="J41" s="193"/>
      <c r="K41" s="193"/>
      <c r="L41" s="6"/>
      <c r="M41" s="31" t="str">
        <f t="shared" si="0"/>
        <v/>
      </c>
    </row>
    <row r="42" spans="1:13" s="160" customFormat="1" ht="20.100000000000001" customHeight="1" x14ac:dyDescent="0.25">
      <c r="A42" s="30" t="str">
        <f>IF($B42="","",Listes!$G156)</f>
        <v/>
      </c>
      <c r="B42" s="6"/>
      <c r="C42" s="6"/>
      <c r="D42" s="6"/>
      <c r="E42" s="6"/>
      <c r="F42" s="6"/>
      <c r="G42" s="168"/>
      <c r="H42" s="168"/>
      <c r="I42" s="193"/>
      <c r="J42" s="193"/>
      <c r="K42" s="193"/>
      <c r="L42" s="6"/>
      <c r="M42" s="31" t="str">
        <f t="shared" si="0"/>
        <v/>
      </c>
    </row>
    <row r="43" spans="1:13" s="160" customFormat="1" ht="20.100000000000001" customHeight="1" x14ac:dyDescent="0.25">
      <c r="A43" s="30" t="str">
        <f>IF($B43="","",Listes!$G157)</f>
        <v/>
      </c>
      <c r="B43" s="6"/>
      <c r="C43" s="6"/>
      <c r="D43" s="6"/>
      <c r="E43" s="6"/>
      <c r="F43" s="6"/>
      <c r="G43" s="168"/>
      <c r="H43" s="168"/>
      <c r="I43" s="193"/>
      <c r="J43" s="193"/>
      <c r="K43" s="193"/>
      <c r="L43" s="6"/>
      <c r="M43" s="31" t="str">
        <f t="shared" si="0"/>
        <v/>
      </c>
    </row>
    <row r="44" spans="1:13" s="160" customFormat="1" ht="20.100000000000001" customHeight="1" x14ac:dyDescent="0.25">
      <c r="A44" s="30" t="str">
        <f>IF($B44="","",Listes!$G158)</f>
        <v/>
      </c>
      <c r="B44" s="6"/>
      <c r="C44" s="6"/>
      <c r="D44" s="6"/>
      <c r="E44" s="6"/>
      <c r="F44" s="6"/>
      <c r="G44" s="168"/>
      <c r="H44" s="168"/>
      <c r="I44" s="193"/>
      <c r="J44" s="193"/>
      <c r="K44" s="193"/>
      <c r="L44" s="6"/>
      <c r="M44" s="31" t="str">
        <f t="shared" si="0"/>
        <v/>
      </c>
    </row>
    <row r="45" spans="1:13" s="160" customFormat="1" ht="20.100000000000001" customHeight="1" x14ac:dyDescent="0.25">
      <c r="A45" s="30" t="str">
        <f>IF($B45="","",Listes!$G159)</f>
        <v/>
      </c>
      <c r="B45" s="6"/>
      <c r="C45" s="6"/>
      <c r="D45" s="6"/>
      <c r="E45" s="6"/>
      <c r="F45" s="6"/>
      <c r="G45" s="168"/>
      <c r="H45" s="168"/>
      <c r="I45" s="193"/>
      <c r="J45" s="193"/>
      <c r="K45" s="193"/>
      <c r="L45" s="6"/>
      <c r="M45" s="31" t="str">
        <f t="shared" si="0"/>
        <v/>
      </c>
    </row>
    <row r="46" spans="1:13" s="160" customFormat="1" ht="20.100000000000001" customHeight="1" x14ac:dyDescent="0.25">
      <c r="A46" s="30" t="str">
        <f>IF($B46="","",Listes!$G160)</f>
        <v/>
      </c>
      <c r="B46" s="6"/>
      <c r="C46" s="6"/>
      <c r="D46" s="6"/>
      <c r="E46" s="6"/>
      <c r="F46" s="6"/>
      <c r="G46" s="168"/>
      <c r="H46" s="168"/>
      <c r="I46" s="193"/>
      <c r="J46" s="193"/>
      <c r="K46" s="193"/>
      <c r="L46" s="6"/>
      <c r="M46" s="31" t="str">
        <f t="shared" si="0"/>
        <v/>
      </c>
    </row>
    <row r="47" spans="1:13" s="160" customFormat="1" ht="20.100000000000001" customHeight="1" x14ac:dyDescent="0.25">
      <c r="A47" s="30" t="str">
        <f>IF($B47="","",Listes!$G161)</f>
        <v/>
      </c>
      <c r="B47" s="6"/>
      <c r="C47" s="6"/>
      <c r="D47" s="6"/>
      <c r="E47" s="6"/>
      <c r="F47" s="6"/>
      <c r="G47" s="168"/>
      <c r="H47" s="168"/>
      <c r="I47" s="193"/>
      <c r="J47" s="193"/>
      <c r="K47" s="193"/>
      <c r="L47" s="6"/>
      <c r="M47" s="31" t="str">
        <f t="shared" si="0"/>
        <v/>
      </c>
    </row>
    <row r="48" spans="1:13" s="160" customFormat="1" ht="20.100000000000001" customHeight="1" x14ac:dyDescent="0.25">
      <c r="A48" s="30" t="str">
        <f>IF($B48="","",Listes!$G162)</f>
        <v/>
      </c>
      <c r="B48" s="6"/>
      <c r="C48" s="6"/>
      <c r="D48" s="6"/>
      <c r="E48" s="6"/>
      <c r="F48" s="6"/>
      <c r="G48" s="168"/>
      <c r="H48" s="168"/>
      <c r="I48" s="193"/>
      <c r="J48" s="193"/>
      <c r="K48" s="193"/>
      <c r="L48" s="6"/>
      <c r="M48" s="31" t="str">
        <f t="shared" si="0"/>
        <v/>
      </c>
    </row>
    <row r="49" spans="1:13" s="160" customFormat="1" ht="20.100000000000001" customHeight="1" x14ac:dyDescent="0.25">
      <c r="A49" s="30" t="str">
        <f>IF($B49="","",Listes!$G163)</f>
        <v/>
      </c>
      <c r="B49" s="6"/>
      <c r="C49" s="6"/>
      <c r="D49" s="6"/>
      <c r="E49" s="6"/>
      <c r="F49" s="6"/>
      <c r="G49" s="168"/>
      <c r="H49" s="168"/>
      <c r="I49" s="193"/>
      <c r="J49" s="193"/>
      <c r="K49" s="193"/>
      <c r="L49" s="6"/>
      <c r="M49" s="31" t="str">
        <f t="shared" si="0"/>
        <v/>
      </c>
    </row>
    <row r="50" spans="1:13" s="160" customFormat="1" ht="20.100000000000001" customHeight="1" thickBot="1" x14ac:dyDescent="0.3">
      <c r="A50" s="79" t="str">
        <f>IF($B50="","",Listes!$G164)</f>
        <v/>
      </c>
      <c r="B50" s="78"/>
      <c r="C50" s="78"/>
      <c r="D50" s="78"/>
      <c r="E50" s="78"/>
      <c r="F50" s="6"/>
      <c r="G50" s="168"/>
      <c r="H50" s="168"/>
      <c r="I50" s="193"/>
      <c r="J50" s="193"/>
      <c r="K50" s="193"/>
      <c r="L50" s="6"/>
      <c r="M50" s="31" t="str">
        <f t="shared" si="0"/>
        <v/>
      </c>
    </row>
    <row r="51" spans="1:13" ht="30" customHeight="1" thickBot="1" x14ac:dyDescent="0.3">
      <c r="A51" s="286"/>
      <c r="B51" s="287"/>
      <c r="C51" s="287"/>
      <c r="D51" s="287"/>
      <c r="E51" s="287"/>
      <c r="F51" s="287"/>
      <c r="G51" s="287"/>
      <c r="H51" s="287"/>
      <c r="I51" s="287"/>
      <c r="J51" s="288"/>
      <c r="K51" s="281" t="s">
        <v>48</v>
      </c>
      <c r="L51" s="282"/>
      <c r="M51" s="27">
        <f>SUM(M4:M50)</f>
        <v>0</v>
      </c>
    </row>
    <row r="52" spans="1:13" x14ac:dyDescent="0.25">
      <c r="F52" s="35"/>
      <c r="G52" s="35"/>
      <c r="H52" s="35"/>
      <c r="I52" s="35"/>
      <c r="M52" s="35"/>
    </row>
  </sheetData>
  <sheetProtection password="C9BF" sheet="1" insertRows="0"/>
  <dataConsolidate/>
  <mergeCells count="4">
    <mergeCell ref="A1:M1"/>
    <mergeCell ref="K51:L51"/>
    <mergeCell ref="A2:M2"/>
    <mergeCell ref="A51:J51"/>
  </mergeCells>
  <pageMargins left="0.70866141732283472" right="0.70866141732283472" top="0.74803149606299213" bottom="0.74803149606299213" header="0.31496062992125984" footer="0.31496062992125984"/>
  <pageSetup paperSize="9" scale="48" fitToHeight="0" orientation="landscape" r:id="rId1"/>
  <colBreaks count="1" manualBreakCount="1">
    <brk id="13" max="33" man="1"/>
  </colBreak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Listes!$C$77:$C$78</xm:f>
          </x14:formula1>
          <xm:sqref>L4:L50</xm:sqref>
        </x14:dataValidation>
        <x14:dataValidation type="list" allowBlank="1" showInputMessage="1" showErrorMessage="1">
          <x14:formula1>
            <xm:f>Listes!$C$3:$C$5</xm:f>
          </x14:formula1>
          <xm:sqref>C4:C50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">
    <tabColor theme="4" tint="0.39997558519241921"/>
    <pageSetUpPr fitToPage="1"/>
  </sheetPr>
  <dimension ref="A1:G36"/>
  <sheetViews>
    <sheetView zoomScale="115" zoomScaleNormal="115" workbookViewId="0">
      <selection activeCell="B4" sqref="B4"/>
    </sheetView>
  </sheetViews>
  <sheetFormatPr baseColWidth="10" defaultRowHeight="15" x14ac:dyDescent="0.25"/>
  <cols>
    <col min="1" max="1" width="3.7109375" style="13" customWidth="1"/>
    <col min="2" max="2" width="50.7109375" style="13" customWidth="1"/>
    <col min="3" max="3" width="30.7109375" style="13" customWidth="1"/>
    <col min="4" max="4" width="20.7109375" style="13" customWidth="1"/>
    <col min="5" max="5" width="35.7109375" style="13" customWidth="1"/>
    <col min="6" max="6" width="15.7109375" style="13" customWidth="1"/>
    <col min="7" max="16384" width="11.42578125" style="13"/>
  </cols>
  <sheetData>
    <row r="1" spans="1:7" ht="30" customHeight="1" thickBot="1" x14ac:dyDescent="0.3">
      <c r="A1" s="294" t="s">
        <v>151</v>
      </c>
      <c r="B1" s="295"/>
      <c r="C1" s="295"/>
      <c r="D1" s="295"/>
      <c r="E1" s="295"/>
      <c r="F1" s="296"/>
    </row>
    <row r="2" spans="1:7" s="34" customFormat="1" ht="20.100000000000001" customHeight="1" thickBot="1" x14ac:dyDescent="0.3">
      <c r="A2" s="283" t="s">
        <v>114</v>
      </c>
      <c r="B2" s="284"/>
      <c r="C2" s="284"/>
      <c r="D2" s="284"/>
      <c r="E2" s="284"/>
      <c r="F2" s="285"/>
      <c r="G2" s="158"/>
    </row>
    <row r="3" spans="1:7" ht="30.75" thickBot="1" x14ac:dyDescent="0.3">
      <c r="A3" s="36" t="s">
        <v>0</v>
      </c>
      <c r="B3" s="38" t="s">
        <v>93</v>
      </c>
      <c r="C3" s="39" t="s">
        <v>52</v>
      </c>
      <c r="D3" s="18" t="s">
        <v>46</v>
      </c>
      <c r="E3" s="46" t="s">
        <v>99</v>
      </c>
      <c r="F3" s="156" t="s">
        <v>122</v>
      </c>
    </row>
    <row r="4" spans="1:7" ht="24.95" customHeight="1" thickBot="1" x14ac:dyDescent="0.3">
      <c r="A4" s="136">
        <v>1</v>
      </c>
      <c r="B4" s="141"/>
      <c r="C4" s="141"/>
      <c r="D4" s="178"/>
      <c r="E4" s="142"/>
      <c r="F4" s="42">
        <f>0.15*'Rémunération sur frais réels'!$M51</f>
        <v>0</v>
      </c>
    </row>
    <row r="5" spans="1:7" ht="30" customHeight="1" thickBot="1" x14ac:dyDescent="0.3">
      <c r="A5" s="286" t="s">
        <v>108</v>
      </c>
      <c r="B5" s="287"/>
      <c r="C5" s="287"/>
      <c r="D5" s="287"/>
      <c r="E5" s="36" t="s">
        <v>48</v>
      </c>
      <c r="F5" s="140">
        <f>F4</f>
        <v>0</v>
      </c>
    </row>
    <row r="6" spans="1:7" ht="15" customHeight="1" x14ac:dyDescent="0.25"/>
    <row r="7" spans="1:7" x14ac:dyDescent="0.25">
      <c r="A7" s="70"/>
      <c r="B7" s="70"/>
      <c r="C7" s="70"/>
      <c r="D7" s="70"/>
      <c r="E7" s="70"/>
    </row>
    <row r="8" spans="1:7" ht="15" customHeight="1" x14ac:dyDescent="0.25"/>
    <row r="9" spans="1:7" ht="15" customHeight="1" x14ac:dyDescent="0.25"/>
    <row r="10" spans="1:7" ht="15" customHeight="1" x14ac:dyDescent="0.25"/>
    <row r="11" spans="1:7" ht="15" customHeight="1" x14ac:dyDescent="0.25"/>
    <row r="12" spans="1:7" ht="15" customHeight="1" x14ac:dyDescent="0.25"/>
    <row r="13" spans="1:7" ht="15" customHeight="1" x14ac:dyDescent="0.25"/>
    <row r="14" spans="1:7" ht="15" customHeight="1" x14ac:dyDescent="0.25"/>
    <row r="15" spans="1:7" ht="15" customHeight="1" x14ac:dyDescent="0.25"/>
    <row r="16" spans="1:7" ht="15" customHeight="1" x14ac:dyDescent="0.25"/>
    <row r="17" ht="15" customHeight="1" x14ac:dyDescent="0.25"/>
    <row r="18" ht="15" customHeight="1" x14ac:dyDescent="0.25"/>
    <row r="19" ht="15" customHeight="1" x14ac:dyDescent="0.25"/>
    <row r="20" ht="15" customHeight="1" x14ac:dyDescent="0.25"/>
    <row r="21" ht="15" customHeight="1" x14ac:dyDescent="0.25"/>
    <row r="22" ht="15" customHeight="1" x14ac:dyDescent="0.25"/>
    <row r="23" ht="15" customHeight="1" x14ac:dyDescent="0.25"/>
    <row r="24" ht="15" customHeight="1" x14ac:dyDescent="0.25"/>
    <row r="25" ht="15" customHeight="1" x14ac:dyDescent="0.25"/>
    <row r="26" ht="15" customHeight="1" x14ac:dyDescent="0.25"/>
    <row r="27" ht="15" customHeight="1" x14ac:dyDescent="0.25"/>
    <row r="28" ht="15" customHeight="1" x14ac:dyDescent="0.25"/>
    <row r="29" ht="15" customHeight="1" x14ac:dyDescent="0.25"/>
    <row r="30" ht="15" customHeight="1" x14ac:dyDescent="0.25"/>
    <row r="31" ht="15" customHeight="1" x14ac:dyDescent="0.25"/>
    <row r="32" ht="15" customHeight="1" x14ac:dyDescent="0.25"/>
    <row r="33" ht="15" customHeight="1" x14ac:dyDescent="0.25"/>
    <row r="34" ht="15" customHeight="1" x14ac:dyDescent="0.25"/>
    <row r="35" ht="15" customHeight="1" x14ac:dyDescent="0.25"/>
    <row r="36" ht="15" customHeight="1" x14ac:dyDescent="0.25"/>
  </sheetData>
  <sheetProtection password="C9BF" sheet="1" selectLockedCells="1"/>
  <mergeCells count="3">
    <mergeCell ref="A1:F1"/>
    <mergeCell ref="A2:F2"/>
    <mergeCell ref="A5:D5"/>
  </mergeCells>
  <pageMargins left="0.7" right="0.7" top="0.75" bottom="0.75" header="0.3" footer="0.3"/>
  <pageSetup paperSize="9" scale="83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8">
    <tabColor theme="4" tint="0.39997558519241921"/>
    <pageSetUpPr fitToPage="1"/>
  </sheetPr>
  <dimension ref="A1:I38"/>
  <sheetViews>
    <sheetView zoomScale="115" zoomScaleNormal="115" workbookViewId="0">
      <pane ySplit="3" topLeftCell="A4" activePane="bottomLeft" state="frozen"/>
      <selection pane="bottomLeft" activeCell="B4" sqref="B4"/>
    </sheetView>
  </sheetViews>
  <sheetFormatPr baseColWidth="10" defaultRowHeight="15" x14ac:dyDescent="0.25"/>
  <cols>
    <col min="1" max="1" width="3.7109375" style="34" customWidth="1"/>
    <col min="2" max="2" width="50.7109375" style="34" customWidth="1"/>
    <col min="3" max="3" width="35.7109375" style="34" customWidth="1"/>
    <col min="4" max="4" width="20.7109375" style="34" customWidth="1"/>
    <col min="5" max="5" width="30.7109375" style="34" customWidth="1"/>
    <col min="6" max="7" width="20.7109375" style="34" customWidth="1"/>
    <col min="8" max="8" width="16.7109375" style="34" bestFit="1" customWidth="1"/>
    <col min="9" max="16384" width="11.42578125" style="34"/>
  </cols>
  <sheetData>
    <row r="1" spans="1:9" ht="30" customHeight="1" thickBot="1" x14ac:dyDescent="0.3">
      <c r="A1" s="278" t="s">
        <v>56</v>
      </c>
      <c r="B1" s="279"/>
      <c r="C1" s="279"/>
      <c r="D1" s="279"/>
      <c r="E1" s="279"/>
      <c r="F1" s="279"/>
      <c r="G1" s="279"/>
      <c r="H1" s="280"/>
    </row>
    <row r="2" spans="1:9" ht="20.100000000000001" customHeight="1" thickBot="1" x14ac:dyDescent="0.3">
      <c r="A2" s="283" t="s">
        <v>114</v>
      </c>
      <c r="B2" s="284"/>
      <c r="C2" s="284"/>
      <c r="D2" s="284"/>
      <c r="E2" s="284"/>
      <c r="F2" s="284"/>
      <c r="G2" s="284"/>
      <c r="H2" s="285"/>
      <c r="I2" s="158"/>
    </row>
    <row r="3" spans="1:9" ht="30" customHeight="1" thickBot="1" x14ac:dyDescent="0.3">
      <c r="A3" s="149" t="s">
        <v>0</v>
      </c>
      <c r="B3" s="18" t="s">
        <v>93</v>
      </c>
      <c r="C3" s="18" t="s">
        <v>94</v>
      </c>
      <c r="D3" s="46" t="s">
        <v>46</v>
      </c>
      <c r="E3" s="17" t="s">
        <v>10</v>
      </c>
      <c r="F3" s="17" t="s">
        <v>125</v>
      </c>
      <c r="G3" s="17" t="s">
        <v>126</v>
      </c>
      <c r="H3" s="156" t="s">
        <v>122</v>
      </c>
    </row>
    <row r="4" spans="1:9" ht="20.100000000000001" customHeight="1" x14ac:dyDescent="0.25">
      <c r="A4" s="136" t="str">
        <f>IF($B4="","",Listes!$G118)</f>
        <v/>
      </c>
      <c r="B4" s="8"/>
      <c r="C4" s="8"/>
      <c r="D4" s="8"/>
      <c r="E4" s="8"/>
      <c r="F4" s="169"/>
      <c r="G4" s="169"/>
      <c r="H4" s="9"/>
    </row>
    <row r="5" spans="1:9" ht="20.100000000000001" customHeight="1" x14ac:dyDescent="0.25">
      <c r="A5" s="30" t="str">
        <f>IF($B5="","",Listes!$G119)</f>
        <v/>
      </c>
      <c r="B5" s="10"/>
      <c r="C5" s="10"/>
      <c r="D5" s="10"/>
      <c r="E5" s="10"/>
      <c r="F5" s="170"/>
      <c r="G5" s="170"/>
      <c r="H5" s="11"/>
    </row>
    <row r="6" spans="1:9" ht="20.100000000000001" customHeight="1" x14ac:dyDescent="0.25">
      <c r="A6" s="30" t="str">
        <f>IF($B6="","",Listes!$G120)</f>
        <v/>
      </c>
      <c r="B6" s="10"/>
      <c r="C6" s="10"/>
      <c r="D6" s="10"/>
      <c r="E6" s="10"/>
      <c r="F6" s="170"/>
      <c r="G6" s="170"/>
      <c r="H6" s="11"/>
    </row>
    <row r="7" spans="1:9" ht="20.100000000000001" customHeight="1" x14ac:dyDescent="0.25">
      <c r="A7" s="30" t="str">
        <f>IF($B7="","",Listes!$G121)</f>
        <v/>
      </c>
      <c r="B7" s="10"/>
      <c r="C7" s="10"/>
      <c r="D7" s="10"/>
      <c r="E7" s="10"/>
      <c r="F7" s="170"/>
      <c r="G7" s="170"/>
      <c r="H7" s="11"/>
    </row>
    <row r="8" spans="1:9" ht="20.100000000000001" customHeight="1" x14ac:dyDescent="0.25">
      <c r="A8" s="30" t="str">
        <f>IF($B8="","",Listes!$G122)</f>
        <v/>
      </c>
      <c r="B8" s="10"/>
      <c r="C8" s="10"/>
      <c r="D8" s="10"/>
      <c r="E8" s="10"/>
      <c r="F8" s="170"/>
      <c r="G8" s="170"/>
      <c r="H8" s="11"/>
    </row>
    <row r="9" spans="1:9" ht="20.100000000000001" customHeight="1" x14ac:dyDescent="0.25">
      <c r="A9" s="30" t="str">
        <f>IF($B9="","",Listes!$G123)</f>
        <v/>
      </c>
      <c r="B9" s="10"/>
      <c r="C9" s="10"/>
      <c r="D9" s="10"/>
      <c r="E9" s="10"/>
      <c r="F9" s="170"/>
      <c r="G9" s="170"/>
      <c r="H9" s="11"/>
    </row>
    <row r="10" spans="1:9" ht="20.100000000000001" customHeight="1" x14ac:dyDescent="0.25">
      <c r="A10" s="30" t="str">
        <f>IF($B10="","",Listes!$G124)</f>
        <v/>
      </c>
      <c r="B10" s="10"/>
      <c r="C10" s="10"/>
      <c r="D10" s="10"/>
      <c r="E10" s="10"/>
      <c r="F10" s="170"/>
      <c r="G10" s="170"/>
      <c r="H10" s="11"/>
    </row>
    <row r="11" spans="1:9" ht="20.100000000000001" customHeight="1" x14ac:dyDescent="0.25">
      <c r="A11" s="30" t="str">
        <f>IF($B11="","",Listes!$G125)</f>
        <v/>
      </c>
      <c r="B11" s="10"/>
      <c r="C11" s="10"/>
      <c r="D11" s="10"/>
      <c r="E11" s="10"/>
      <c r="F11" s="170"/>
      <c r="G11" s="170"/>
      <c r="H11" s="11"/>
    </row>
    <row r="12" spans="1:9" ht="20.100000000000001" customHeight="1" x14ac:dyDescent="0.25">
      <c r="A12" s="30" t="str">
        <f>IF($B12="","",Listes!$G126)</f>
        <v/>
      </c>
      <c r="B12" s="10"/>
      <c r="C12" s="10"/>
      <c r="D12" s="10"/>
      <c r="E12" s="10"/>
      <c r="F12" s="170"/>
      <c r="G12" s="170"/>
      <c r="H12" s="11"/>
    </row>
    <row r="13" spans="1:9" ht="20.100000000000001" customHeight="1" x14ac:dyDescent="0.25">
      <c r="A13" s="30" t="str">
        <f>IF($B13="","",Listes!$G127)</f>
        <v/>
      </c>
      <c r="B13" s="10"/>
      <c r="C13" s="10"/>
      <c r="D13" s="10"/>
      <c r="E13" s="10"/>
      <c r="F13" s="170"/>
      <c r="G13" s="170"/>
      <c r="H13" s="11"/>
    </row>
    <row r="14" spans="1:9" ht="20.100000000000001" customHeight="1" x14ac:dyDescent="0.25">
      <c r="A14" s="30" t="str">
        <f>IF($B14="","",Listes!$G128)</f>
        <v/>
      </c>
      <c r="B14" s="10"/>
      <c r="C14" s="10"/>
      <c r="D14" s="10"/>
      <c r="E14" s="10"/>
      <c r="F14" s="170"/>
      <c r="G14" s="170"/>
      <c r="H14" s="11"/>
    </row>
    <row r="15" spans="1:9" ht="20.100000000000001" customHeight="1" x14ac:dyDescent="0.25">
      <c r="A15" s="30" t="str">
        <f>IF($B15="","",Listes!$G129)</f>
        <v/>
      </c>
      <c r="B15" s="10"/>
      <c r="C15" s="10"/>
      <c r="D15" s="10"/>
      <c r="E15" s="10"/>
      <c r="F15" s="170"/>
      <c r="G15" s="170"/>
      <c r="H15" s="11"/>
    </row>
    <row r="16" spans="1:9" ht="20.100000000000001" customHeight="1" x14ac:dyDescent="0.25">
      <c r="A16" s="30" t="str">
        <f>IF($B16="","",Listes!$G130)</f>
        <v/>
      </c>
      <c r="B16" s="10"/>
      <c r="C16" s="10"/>
      <c r="D16" s="10"/>
      <c r="E16" s="10"/>
      <c r="F16" s="170"/>
      <c r="G16" s="170"/>
      <c r="H16" s="11"/>
    </row>
    <row r="17" spans="1:8" ht="20.100000000000001" customHeight="1" x14ac:dyDescent="0.25">
      <c r="A17" s="30" t="str">
        <f>IF($B17="","",Listes!$G131)</f>
        <v/>
      </c>
      <c r="B17" s="10"/>
      <c r="C17" s="10"/>
      <c r="D17" s="10"/>
      <c r="E17" s="10"/>
      <c r="F17" s="170"/>
      <c r="G17" s="170"/>
      <c r="H17" s="11"/>
    </row>
    <row r="18" spans="1:8" ht="20.100000000000001" customHeight="1" x14ac:dyDescent="0.25">
      <c r="A18" s="30" t="str">
        <f>IF($B18="","",Listes!$G132)</f>
        <v/>
      </c>
      <c r="B18" s="10"/>
      <c r="C18" s="10"/>
      <c r="D18" s="10"/>
      <c r="E18" s="10"/>
      <c r="F18" s="170"/>
      <c r="G18" s="170"/>
      <c r="H18" s="11"/>
    </row>
    <row r="19" spans="1:8" ht="20.100000000000001" customHeight="1" x14ac:dyDescent="0.25">
      <c r="A19" s="30" t="str">
        <f>IF($B19="","",Listes!$G133)</f>
        <v/>
      </c>
      <c r="B19" s="10"/>
      <c r="C19" s="10"/>
      <c r="D19" s="10"/>
      <c r="E19" s="10"/>
      <c r="F19" s="170"/>
      <c r="G19" s="170"/>
      <c r="H19" s="11"/>
    </row>
    <row r="20" spans="1:8" ht="20.100000000000001" customHeight="1" x14ac:dyDescent="0.25">
      <c r="A20" s="30" t="str">
        <f>IF($B20="","",Listes!$G134)</f>
        <v/>
      </c>
      <c r="B20" s="10"/>
      <c r="C20" s="10"/>
      <c r="D20" s="10"/>
      <c r="E20" s="10"/>
      <c r="F20" s="170"/>
      <c r="G20" s="170"/>
      <c r="H20" s="11"/>
    </row>
    <row r="21" spans="1:8" ht="20.100000000000001" customHeight="1" x14ac:dyDescent="0.25">
      <c r="A21" s="30" t="str">
        <f>IF($B21="","",Listes!$G135)</f>
        <v/>
      </c>
      <c r="B21" s="10"/>
      <c r="C21" s="10"/>
      <c r="D21" s="10"/>
      <c r="E21" s="10"/>
      <c r="F21" s="170"/>
      <c r="G21" s="170"/>
      <c r="H21" s="11"/>
    </row>
    <row r="22" spans="1:8" ht="20.100000000000001" customHeight="1" x14ac:dyDescent="0.25">
      <c r="A22" s="30" t="str">
        <f>IF($B22="","",Listes!$G136)</f>
        <v/>
      </c>
      <c r="B22" s="10"/>
      <c r="C22" s="10"/>
      <c r="D22" s="10"/>
      <c r="E22" s="10"/>
      <c r="F22" s="170"/>
      <c r="G22" s="170"/>
      <c r="H22" s="11"/>
    </row>
    <row r="23" spans="1:8" ht="20.100000000000001" customHeight="1" x14ac:dyDescent="0.25">
      <c r="A23" s="30" t="str">
        <f>IF($B23="","",Listes!$G137)</f>
        <v/>
      </c>
      <c r="B23" s="10"/>
      <c r="C23" s="10"/>
      <c r="D23" s="10"/>
      <c r="E23" s="10"/>
      <c r="F23" s="170"/>
      <c r="G23" s="170"/>
      <c r="H23" s="11"/>
    </row>
    <row r="24" spans="1:8" ht="20.100000000000001" customHeight="1" x14ac:dyDescent="0.25">
      <c r="A24" s="30" t="str">
        <f>IF($B24="","",Listes!$G138)</f>
        <v/>
      </c>
      <c r="B24" s="10"/>
      <c r="C24" s="10"/>
      <c r="D24" s="10"/>
      <c r="E24" s="10"/>
      <c r="F24" s="170"/>
      <c r="G24" s="170"/>
      <c r="H24" s="11"/>
    </row>
    <row r="25" spans="1:8" ht="20.100000000000001" customHeight="1" x14ac:dyDescent="0.25">
      <c r="A25" s="30" t="str">
        <f>IF($B25="","",Listes!$G139)</f>
        <v/>
      </c>
      <c r="B25" s="10"/>
      <c r="C25" s="10"/>
      <c r="D25" s="10"/>
      <c r="E25" s="10"/>
      <c r="F25" s="170"/>
      <c r="G25" s="170"/>
      <c r="H25" s="11"/>
    </row>
    <row r="26" spans="1:8" ht="20.100000000000001" customHeight="1" x14ac:dyDescent="0.25">
      <c r="A26" s="30" t="str">
        <f>IF($B26="","",Listes!$G140)</f>
        <v/>
      </c>
      <c r="B26" s="10"/>
      <c r="C26" s="10"/>
      <c r="D26" s="10"/>
      <c r="E26" s="10"/>
      <c r="F26" s="170"/>
      <c r="G26" s="170"/>
      <c r="H26" s="11"/>
    </row>
    <row r="27" spans="1:8" ht="20.100000000000001" customHeight="1" x14ac:dyDescent="0.25">
      <c r="A27" s="30" t="str">
        <f>IF($B27="","",Listes!$G141)</f>
        <v/>
      </c>
      <c r="B27" s="10"/>
      <c r="C27" s="10"/>
      <c r="D27" s="10"/>
      <c r="E27" s="10"/>
      <c r="F27" s="170"/>
      <c r="G27" s="170"/>
      <c r="H27" s="11"/>
    </row>
    <row r="28" spans="1:8" ht="20.100000000000001" customHeight="1" x14ac:dyDescent="0.25">
      <c r="A28" s="30" t="str">
        <f>IF($B28="","",Listes!$G142)</f>
        <v/>
      </c>
      <c r="B28" s="10"/>
      <c r="C28" s="10"/>
      <c r="D28" s="10"/>
      <c r="E28" s="10"/>
      <c r="F28" s="170"/>
      <c r="G28" s="170"/>
      <c r="H28" s="11"/>
    </row>
    <row r="29" spans="1:8" ht="20.100000000000001" customHeight="1" x14ac:dyDescent="0.25">
      <c r="A29" s="30" t="str">
        <f>IF($B29="","",Listes!$G143)</f>
        <v/>
      </c>
      <c r="B29" s="10"/>
      <c r="C29" s="10"/>
      <c r="D29" s="10"/>
      <c r="E29" s="10"/>
      <c r="F29" s="170"/>
      <c r="G29" s="170"/>
      <c r="H29" s="11"/>
    </row>
    <row r="30" spans="1:8" ht="20.100000000000001" customHeight="1" x14ac:dyDescent="0.25">
      <c r="A30" s="30" t="str">
        <f>IF($B30="","",Listes!$G144)</f>
        <v/>
      </c>
      <c r="B30" s="10"/>
      <c r="C30" s="10"/>
      <c r="D30" s="10"/>
      <c r="E30" s="10"/>
      <c r="F30" s="170"/>
      <c r="G30" s="170"/>
      <c r="H30" s="11"/>
    </row>
    <row r="31" spans="1:8" ht="20.100000000000001" customHeight="1" x14ac:dyDescent="0.25">
      <c r="A31" s="30" t="str">
        <f>IF($B31="","",Listes!$G145)</f>
        <v/>
      </c>
      <c r="B31" s="10"/>
      <c r="C31" s="10"/>
      <c r="D31" s="10"/>
      <c r="E31" s="10"/>
      <c r="F31" s="170"/>
      <c r="G31" s="170"/>
      <c r="H31" s="11"/>
    </row>
    <row r="32" spans="1:8" ht="20.100000000000001" customHeight="1" x14ac:dyDescent="0.25">
      <c r="A32" s="30" t="str">
        <f>IF($B32="","",Listes!$G146)</f>
        <v/>
      </c>
      <c r="B32" s="10"/>
      <c r="C32" s="10"/>
      <c r="D32" s="10"/>
      <c r="E32" s="10"/>
      <c r="F32" s="170"/>
      <c r="G32" s="170"/>
      <c r="H32" s="11"/>
    </row>
    <row r="33" spans="1:8" ht="20.100000000000001" customHeight="1" thickBot="1" x14ac:dyDescent="0.3">
      <c r="A33" s="79" t="str">
        <f>IF($B33="","",Listes!$G147)</f>
        <v/>
      </c>
      <c r="B33" s="80"/>
      <c r="C33" s="80"/>
      <c r="D33" s="14"/>
      <c r="E33" s="14"/>
      <c r="F33" s="171"/>
      <c r="G33" s="171"/>
      <c r="H33" s="15"/>
    </row>
    <row r="34" spans="1:8" ht="30" customHeight="1" thickBot="1" x14ac:dyDescent="0.3">
      <c r="A34" s="286" t="s">
        <v>135</v>
      </c>
      <c r="B34" s="287"/>
      <c r="C34" s="287"/>
      <c r="D34" s="287"/>
      <c r="E34" s="287"/>
      <c r="F34" s="288"/>
      <c r="G34" s="36" t="s">
        <v>48</v>
      </c>
      <c r="H34" s="37">
        <f>SUM(H4:H33)</f>
        <v>0</v>
      </c>
    </row>
    <row r="35" spans="1:8" x14ac:dyDescent="0.25">
      <c r="D35" s="35"/>
      <c r="E35" s="35"/>
      <c r="F35" s="35"/>
      <c r="G35" s="35"/>
    </row>
    <row r="38" spans="1:8" ht="13.5" customHeight="1" x14ac:dyDescent="0.25"/>
  </sheetData>
  <sheetProtection password="C9BF" sheet="1" selectLockedCells="1"/>
  <mergeCells count="3">
    <mergeCell ref="A1:H1"/>
    <mergeCell ref="A2:H2"/>
    <mergeCell ref="A34:F34"/>
  </mergeCells>
  <pageMargins left="0.70866141732283472" right="0.70866141732283472" top="0.74803149606299213" bottom="0.74803149606299213" header="0.31496062992125984" footer="0.31496062992125984"/>
  <pageSetup paperSize="9" scale="65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Listes!$D$3</xm:f>
          </x14:formula1>
          <xm:sqref>C4:C33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3">
    <tabColor theme="4" tint="0.39997558519241921"/>
    <pageSetUpPr fitToPage="1"/>
  </sheetPr>
  <dimension ref="A1:K70"/>
  <sheetViews>
    <sheetView zoomScale="115" zoomScaleNormal="115" workbookViewId="0">
      <pane ySplit="3" topLeftCell="A4" activePane="bottomLeft" state="frozen"/>
      <selection pane="bottomLeft" activeCell="D6" sqref="D6"/>
    </sheetView>
  </sheetViews>
  <sheetFormatPr baseColWidth="10" defaultRowHeight="15" x14ac:dyDescent="0.25"/>
  <cols>
    <col min="1" max="1" width="3.7109375" style="13" customWidth="1"/>
    <col min="2" max="2" width="50.7109375" style="13" customWidth="1"/>
    <col min="3" max="3" width="35.7109375" style="13" customWidth="1"/>
    <col min="4" max="5" width="15.7109375" style="13" customWidth="1"/>
    <col min="6" max="6" width="20.7109375" style="13" customWidth="1"/>
    <col min="7" max="7" width="15.7109375" style="13" customWidth="1"/>
    <col min="8" max="9" width="10.7109375" style="13" customWidth="1"/>
    <col min="10" max="10" width="15.7109375" style="13" customWidth="1"/>
    <col min="11" max="16384" width="11.42578125" style="13"/>
  </cols>
  <sheetData>
    <row r="1" spans="1:11" ht="30" customHeight="1" thickBot="1" x14ac:dyDescent="0.3">
      <c r="A1" s="294" t="s">
        <v>152</v>
      </c>
      <c r="B1" s="295"/>
      <c r="C1" s="295"/>
      <c r="D1" s="295"/>
      <c r="E1" s="295"/>
      <c r="F1" s="295"/>
      <c r="G1" s="295"/>
      <c r="H1" s="295"/>
      <c r="I1" s="295"/>
      <c r="J1" s="296"/>
    </row>
    <row r="2" spans="1:11" s="34" customFormat="1" ht="20.100000000000001" customHeight="1" thickBot="1" x14ac:dyDescent="0.3">
      <c r="A2" s="283" t="s">
        <v>133</v>
      </c>
      <c r="B2" s="284"/>
      <c r="C2" s="284"/>
      <c r="D2" s="284"/>
      <c r="E2" s="284"/>
      <c r="F2" s="284"/>
      <c r="G2" s="284"/>
      <c r="H2" s="284"/>
      <c r="I2" s="284"/>
      <c r="J2" s="285"/>
    </row>
    <row r="3" spans="1:11" ht="30" customHeight="1" thickBot="1" x14ac:dyDescent="0.3">
      <c r="A3" s="149" t="s">
        <v>0</v>
      </c>
      <c r="B3" s="44" t="s">
        <v>109</v>
      </c>
      <c r="C3" s="45" t="s">
        <v>99</v>
      </c>
      <c r="D3" s="18" t="s">
        <v>123</v>
      </c>
      <c r="E3" s="17" t="s">
        <v>124</v>
      </c>
      <c r="F3" s="17" t="s">
        <v>54</v>
      </c>
      <c r="G3" s="46" t="s">
        <v>110</v>
      </c>
      <c r="H3" s="47" t="s">
        <v>111</v>
      </c>
      <c r="I3" s="46" t="s">
        <v>102</v>
      </c>
      <c r="J3" s="156" t="s">
        <v>122</v>
      </c>
      <c r="K3" s="40"/>
    </row>
    <row r="4" spans="1:11" ht="20.100000000000001" customHeight="1" x14ac:dyDescent="0.25">
      <c r="A4" s="136" t="str">
        <f>IF($B4="","",Listes!$G118)</f>
        <v/>
      </c>
      <c r="B4" s="8"/>
      <c r="C4" s="8"/>
      <c r="D4" s="175"/>
      <c r="E4" s="172"/>
      <c r="F4" s="8"/>
      <c r="G4" s="50"/>
      <c r="H4" s="194"/>
      <c r="I4" s="8"/>
      <c r="J4" s="29" t="str">
        <f t="shared" ref="J4:J33" si="0">IF($C4="","",$G4*$H4)</f>
        <v/>
      </c>
      <c r="K4" s="40"/>
    </row>
    <row r="5" spans="1:11" ht="20.100000000000001" customHeight="1" x14ac:dyDescent="0.25">
      <c r="A5" s="30" t="str">
        <f>IF($B5="","",Listes!$G119)</f>
        <v/>
      </c>
      <c r="B5" s="10"/>
      <c r="C5" s="10"/>
      <c r="D5" s="173"/>
      <c r="E5" s="173"/>
      <c r="F5" s="10"/>
      <c r="G5" s="51"/>
      <c r="H5" s="195"/>
      <c r="I5" s="10"/>
      <c r="J5" s="31" t="str">
        <f t="shared" si="0"/>
        <v/>
      </c>
      <c r="K5" s="40"/>
    </row>
    <row r="6" spans="1:11" ht="20.100000000000001" customHeight="1" x14ac:dyDescent="0.25">
      <c r="A6" s="30" t="str">
        <f>IF($B6="","",Listes!$G120)</f>
        <v/>
      </c>
      <c r="B6" s="10"/>
      <c r="C6" s="10"/>
      <c r="D6" s="173"/>
      <c r="E6" s="173"/>
      <c r="F6" s="10"/>
      <c r="G6" s="51"/>
      <c r="H6" s="195"/>
      <c r="I6" s="10"/>
      <c r="J6" s="31" t="str">
        <f t="shared" si="0"/>
        <v/>
      </c>
      <c r="K6" s="40"/>
    </row>
    <row r="7" spans="1:11" ht="20.100000000000001" customHeight="1" x14ac:dyDescent="0.25">
      <c r="A7" s="30" t="str">
        <f>IF($B7="","",Listes!$G121)</f>
        <v/>
      </c>
      <c r="B7" s="10"/>
      <c r="C7" s="10"/>
      <c r="D7" s="173"/>
      <c r="E7" s="173"/>
      <c r="F7" s="10"/>
      <c r="G7" s="51"/>
      <c r="H7" s="195"/>
      <c r="I7" s="10"/>
      <c r="J7" s="31" t="str">
        <f t="shared" si="0"/>
        <v/>
      </c>
      <c r="K7" s="40"/>
    </row>
    <row r="8" spans="1:11" ht="20.100000000000001" customHeight="1" x14ac:dyDescent="0.25">
      <c r="A8" s="30" t="str">
        <f>IF($B8="","",Listes!$G122)</f>
        <v/>
      </c>
      <c r="B8" s="10"/>
      <c r="C8" s="10"/>
      <c r="D8" s="173"/>
      <c r="E8" s="173"/>
      <c r="F8" s="10"/>
      <c r="G8" s="51"/>
      <c r="H8" s="195"/>
      <c r="I8" s="10"/>
      <c r="J8" s="31" t="str">
        <f t="shared" si="0"/>
        <v/>
      </c>
      <c r="K8" s="40"/>
    </row>
    <row r="9" spans="1:11" ht="20.100000000000001" customHeight="1" x14ac:dyDescent="0.25">
      <c r="A9" s="30" t="str">
        <f>IF($B9="","",Listes!$G123)</f>
        <v/>
      </c>
      <c r="B9" s="10"/>
      <c r="C9" s="10"/>
      <c r="D9" s="173"/>
      <c r="E9" s="173"/>
      <c r="F9" s="10"/>
      <c r="G9" s="51"/>
      <c r="H9" s="195"/>
      <c r="I9" s="10"/>
      <c r="J9" s="31" t="str">
        <f t="shared" si="0"/>
        <v/>
      </c>
      <c r="K9" s="40"/>
    </row>
    <row r="10" spans="1:11" ht="20.100000000000001" customHeight="1" x14ac:dyDescent="0.25">
      <c r="A10" s="30" t="str">
        <f>IF($B10="","",Listes!$G124)</f>
        <v/>
      </c>
      <c r="B10" s="10"/>
      <c r="C10" s="10"/>
      <c r="D10" s="173"/>
      <c r="E10" s="173"/>
      <c r="F10" s="10"/>
      <c r="G10" s="51"/>
      <c r="H10" s="195"/>
      <c r="I10" s="10"/>
      <c r="J10" s="31" t="str">
        <f t="shared" si="0"/>
        <v/>
      </c>
      <c r="K10" s="40"/>
    </row>
    <row r="11" spans="1:11" ht="20.100000000000001" customHeight="1" x14ac:dyDescent="0.25">
      <c r="A11" s="30" t="str">
        <f>IF($B11="","",Listes!$G125)</f>
        <v/>
      </c>
      <c r="B11" s="10"/>
      <c r="C11" s="10"/>
      <c r="D11" s="173"/>
      <c r="E11" s="173"/>
      <c r="F11" s="10"/>
      <c r="G11" s="51"/>
      <c r="H11" s="195"/>
      <c r="I11" s="10"/>
      <c r="J11" s="31" t="str">
        <f t="shared" si="0"/>
        <v/>
      </c>
      <c r="K11" s="40"/>
    </row>
    <row r="12" spans="1:11" ht="20.100000000000001" customHeight="1" x14ac:dyDescent="0.25">
      <c r="A12" s="30" t="str">
        <f>IF($B12="","",Listes!$G126)</f>
        <v/>
      </c>
      <c r="B12" s="10"/>
      <c r="C12" s="10"/>
      <c r="D12" s="173"/>
      <c r="E12" s="173"/>
      <c r="F12" s="10"/>
      <c r="G12" s="51"/>
      <c r="H12" s="195"/>
      <c r="I12" s="10"/>
      <c r="J12" s="31" t="str">
        <f t="shared" si="0"/>
        <v/>
      </c>
      <c r="K12" s="40"/>
    </row>
    <row r="13" spans="1:11" ht="20.100000000000001" customHeight="1" x14ac:dyDescent="0.25">
      <c r="A13" s="30" t="str">
        <f>IF($B13="","",Listes!$G127)</f>
        <v/>
      </c>
      <c r="B13" s="10"/>
      <c r="C13" s="10"/>
      <c r="D13" s="173"/>
      <c r="E13" s="173"/>
      <c r="F13" s="10"/>
      <c r="G13" s="51"/>
      <c r="H13" s="195"/>
      <c r="I13" s="10"/>
      <c r="J13" s="31" t="str">
        <f t="shared" si="0"/>
        <v/>
      </c>
      <c r="K13" s="40"/>
    </row>
    <row r="14" spans="1:11" ht="20.100000000000001" customHeight="1" x14ac:dyDescent="0.25">
      <c r="A14" s="30" t="str">
        <f>IF($B14="","",Listes!$G128)</f>
        <v/>
      </c>
      <c r="B14" s="10"/>
      <c r="C14" s="10"/>
      <c r="D14" s="173"/>
      <c r="E14" s="173"/>
      <c r="F14" s="10"/>
      <c r="G14" s="51"/>
      <c r="H14" s="195"/>
      <c r="I14" s="10"/>
      <c r="J14" s="31" t="str">
        <f t="shared" si="0"/>
        <v/>
      </c>
      <c r="K14" s="40"/>
    </row>
    <row r="15" spans="1:11" ht="20.100000000000001" customHeight="1" x14ac:dyDescent="0.25">
      <c r="A15" s="30" t="str">
        <f>IF($B15="","",Listes!$G129)</f>
        <v/>
      </c>
      <c r="B15" s="10"/>
      <c r="C15" s="10"/>
      <c r="D15" s="173"/>
      <c r="E15" s="173"/>
      <c r="F15" s="10"/>
      <c r="G15" s="51"/>
      <c r="H15" s="195"/>
      <c r="I15" s="10"/>
      <c r="J15" s="31" t="str">
        <f t="shared" si="0"/>
        <v/>
      </c>
      <c r="K15" s="40"/>
    </row>
    <row r="16" spans="1:11" ht="20.100000000000001" customHeight="1" x14ac:dyDescent="0.25">
      <c r="A16" s="30" t="str">
        <f>IF($B16="","",Listes!$G130)</f>
        <v/>
      </c>
      <c r="B16" s="10"/>
      <c r="C16" s="10"/>
      <c r="D16" s="173"/>
      <c r="E16" s="173"/>
      <c r="F16" s="10"/>
      <c r="G16" s="51"/>
      <c r="H16" s="195"/>
      <c r="I16" s="10"/>
      <c r="J16" s="31" t="str">
        <f t="shared" si="0"/>
        <v/>
      </c>
      <c r="K16" s="40"/>
    </row>
    <row r="17" spans="1:11" ht="20.100000000000001" customHeight="1" x14ac:dyDescent="0.25">
      <c r="A17" s="30" t="str">
        <f>IF($B17="","",Listes!$G131)</f>
        <v/>
      </c>
      <c r="B17" s="10"/>
      <c r="C17" s="10"/>
      <c r="D17" s="173"/>
      <c r="E17" s="173"/>
      <c r="F17" s="10"/>
      <c r="G17" s="51"/>
      <c r="H17" s="195"/>
      <c r="I17" s="10"/>
      <c r="J17" s="31" t="str">
        <f t="shared" si="0"/>
        <v/>
      </c>
      <c r="K17" s="40"/>
    </row>
    <row r="18" spans="1:11" ht="20.100000000000001" customHeight="1" x14ac:dyDescent="0.25">
      <c r="A18" s="30" t="str">
        <f>IF($B18="","",Listes!$G132)</f>
        <v/>
      </c>
      <c r="B18" s="10"/>
      <c r="C18" s="10"/>
      <c r="D18" s="173"/>
      <c r="E18" s="173"/>
      <c r="F18" s="10"/>
      <c r="G18" s="51"/>
      <c r="H18" s="195"/>
      <c r="I18" s="10"/>
      <c r="J18" s="31" t="str">
        <f t="shared" si="0"/>
        <v/>
      </c>
      <c r="K18" s="40"/>
    </row>
    <row r="19" spans="1:11" ht="20.100000000000001" customHeight="1" x14ac:dyDescent="0.25">
      <c r="A19" s="30" t="str">
        <f>IF($B19="","",Listes!$G133)</f>
        <v/>
      </c>
      <c r="B19" s="10"/>
      <c r="C19" s="10"/>
      <c r="D19" s="173"/>
      <c r="E19" s="173"/>
      <c r="F19" s="10"/>
      <c r="G19" s="51"/>
      <c r="H19" s="195"/>
      <c r="I19" s="10"/>
      <c r="J19" s="31" t="str">
        <f t="shared" si="0"/>
        <v/>
      </c>
      <c r="K19" s="40"/>
    </row>
    <row r="20" spans="1:11" ht="20.100000000000001" customHeight="1" x14ac:dyDescent="0.25">
      <c r="A20" s="30" t="str">
        <f>IF($B20="","",Listes!$G134)</f>
        <v/>
      </c>
      <c r="B20" s="10"/>
      <c r="C20" s="10"/>
      <c r="D20" s="173"/>
      <c r="E20" s="173"/>
      <c r="F20" s="10"/>
      <c r="G20" s="51"/>
      <c r="H20" s="195"/>
      <c r="I20" s="10"/>
      <c r="J20" s="31" t="str">
        <f t="shared" si="0"/>
        <v/>
      </c>
      <c r="K20" s="40"/>
    </row>
    <row r="21" spans="1:11" ht="20.100000000000001" customHeight="1" x14ac:dyDescent="0.25">
      <c r="A21" s="30" t="str">
        <f>IF($B21="","",Listes!$G135)</f>
        <v/>
      </c>
      <c r="B21" s="10"/>
      <c r="C21" s="10"/>
      <c r="D21" s="173"/>
      <c r="E21" s="173"/>
      <c r="F21" s="10"/>
      <c r="G21" s="51"/>
      <c r="H21" s="195"/>
      <c r="I21" s="10"/>
      <c r="J21" s="31" t="str">
        <f t="shared" si="0"/>
        <v/>
      </c>
      <c r="K21" s="40"/>
    </row>
    <row r="22" spans="1:11" ht="20.100000000000001" customHeight="1" x14ac:dyDescent="0.25">
      <c r="A22" s="30" t="str">
        <f>IF($B22="","",Listes!$G136)</f>
        <v/>
      </c>
      <c r="B22" s="10"/>
      <c r="C22" s="10"/>
      <c r="D22" s="173"/>
      <c r="E22" s="173"/>
      <c r="F22" s="10"/>
      <c r="G22" s="51"/>
      <c r="H22" s="195"/>
      <c r="I22" s="10"/>
      <c r="J22" s="31" t="str">
        <f t="shared" si="0"/>
        <v/>
      </c>
      <c r="K22" s="40"/>
    </row>
    <row r="23" spans="1:11" ht="20.100000000000001" customHeight="1" x14ac:dyDescent="0.25">
      <c r="A23" s="30" t="str">
        <f>IF($B23="","",Listes!$G137)</f>
        <v/>
      </c>
      <c r="B23" s="10"/>
      <c r="C23" s="10"/>
      <c r="D23" s="173"/>
      <c r="E23" s="173"/>
      <c r="F23" s="10"/>
      <c r="G23" s="51"/>
      <c r="H23" s="195"/>
      <c r="I23" s="10"/>
      <c r="J23" s="31" t="str">
        <f t="shared" si="0"/>
        <v/>
      </c>
      <c r="K23" s="40"/>
    </row>
    <row r="24" spans="1:11" ht="20.100000000000001" customHeight="1" x14ac:dyDescent="0.25">
      <c r="A24" s="30" t="str">
        <f>IF($B24="","",Listes!$G138)</f>
        <v/>
      </c>
      <c r="B24" s="10"/>
      <c r="C24" s="10"/>
      <c r="D24" s="173"/>
      <c r="E24" s="173"/>
      <c r="F24" s="10"/>
      <c r="G24" s="51"/>
      <c r="H24" s="195"/>
      <c r="I24" s="10"/>
      <c r="J24" s="31" t="str">
        <f t="shared" si="0"/>
        <v/>
      </c>
      <c r="K24" s="40"/>
    </row>
    <row r="25" spans="1:11" ht="20.100000000000001" customHeight="1" x14ac:dyDescent="0.25">
      <c r="A25" s="30" t="str">
        <f>IF($B25="","",Listes!$G139)</f>
        <v/>
      </c>
      <c r="B25" s="10"/>
      <c r="C25" s="10"/>
      <c r="D25" s="173"/>
      <c r="E25" s="173"/>
      <c r="F25" s="10"/>
      <c r="G25" s="51"/>
      <c r="H25" s="195"/>
      <c r="I25" s="10"/>
      <c r="J25" s="31" t="str">
        <f t="shared" si="0"/>
        <v/>
      </c>
      <c r="K25" s="40"/>
    </row>
    <row r="26" spans="1:11" ht="20.100000000000001" customHeight="1" x14ac:dyDescent="0.25">
      <c r="A26" s="30" t="str">
        <f>IF($B26="","",Listes!$G140)</f>
        <v/>
      </c>
      <c r="B26" s="10"/>
      <c r="C26" s="10"/>
      <c r="D26" s="173"/>
      <c r="E26" s="173"/>
      <c r="F26" s="10"/>
      <c r="G26" s="51"/>
      <c r="H26" s="195"/>
      <c r="I26" s="10"/>
      <c r="J26" s="31" t="str">
        <f t="shared" si="0"/>
        <v/>
      </c>
      <c r="K26" s="40"/>
    </row>
    <row r="27" spans="1:11" ht="20.100000000000001" customHeight="1" x14ac:dyDescent="0.25">
      <c r="A27" s="30" t="str">
        <f>IF($B27="","",Listes!$G141)</f>
        <v/>
      </c>
      <c r="B27" s="10"/>
      <c r="C27" s="10"/>
      <c r="D27" s="173"/>
      <c r="E27" s="173"/>
      <c r="F27" s="10"/>
      <c r="G27" s="51"/>
      <c r="H27" s="195"/>
      <c r="I27" s="10"/>
      <c r="J27" s="31" t="str">
        <f t="shared" si="0"/>
        <v/>
      </c>
      <c r="K27" s="40"/>
    </row>
    <row r="28" spans="1:11" ht="20.100000000000001" customHeight="1" x14ac:dyDescent="0.25">
      <c r="A28" s="30" t="str">
        <f>IF($B28="","",Listes!$G142)</f>
        <v/>
      </c>
      <c r="B28" s="10"/>
      <c r="C28" s="10"/>
      <c r="D28" s="173"/>
      <c r="E28" s="173"/>
      <c r="F28" s="10"/>
      <c r="G28" s="51"/>
      <c r="H28" s="195"/>
      <c r="I28" s="10"/>
      <c r="J28" s="31" t="str">
        <f t="shared" si="0"/>
        <v/>
      </c>
      <c r="K28" s="40"/>
    </row>
    <row r="29" spans="1:11" ht="20.100000000000001" customHeight="1" x14ac:dyDescent="0.25">
      <c r="A29" s="30" t="str">
        <f>IF($B29="","",Listes!$G143)</f>
        <v/>
      </c>
      <c r="B29" s="10"/>
      <c r="C29" s="10"/>
      <c r="D29" s="173"/>
      <c r="E29" s="173"/>
      <c r="F29" s="10"/>
      <c r="G29" s="51"/>
      <c r="H29" s="195"/>
      <c r="I29" s="10"/>
      <c r="J29" s="31" t="str">
        <f t="shared" si="0"/>
        <v/>
      </c>
      <c r="K29" s="40"/>
    </row>
    <row r="30" spans="1:11" ht="20.100000000000001" customHeight="1" x14ac:dyDescent="0.25">
      <c r="A30" s="30" t="str">
        <f>IF($B30="","",Listes!$G144)</f>
        <v/>
      </c>
      <c r="B30" s="10"/>
      <c r="C30" s="10"/>
      <c r="D30" s="173"/>
      <c r="E30" s="173"/>
      <c r="F30" s="10"/>
      <c r="G30" s="51"/>
      <c r="H30" s="195"/>
      <c r="I30" s="10"/>
      <c r="J30" s="31" t="str">
        <f t="shared" si="0"/>
        <v/>
      </c>
      <c r="K30" s="40"/>
    </row>
    <row r="31" spans="1:11" ht="20.100000000000001" customHeight="1" x14ac:dyDescent="0.25">
      <c r="A31" s="30" t="str">
        <f>IF($B31="","",Listes!$G145)</f>
        <v/>
      </c>
      <c r="B31" s="10"/>
      <c r="C31" s="10"/>
      <c r="D31" s="173"/>
      <c r="E31" s="173"/>
      <c r="F31" s="10"/>
      <c r="G31" s="51"/>
      <c r="H31" s="195"/>
      <c r="I31" s="10"/>
      <c r="J31" s="31" t="str">
        <f t="shared" si="0"/>
        <v/>
      </c>
      <c r="K31" s="40"/>
    </row>
    <row r="32" spans="1:11" ht="20.100000000000001" customHeight="1" x14ac:dyDescent="0.25">
      <c r="A32" s="30" t="str">
        <f>IF($B32="","",Listes!$G146)</f>
        <v/>
      </c>
      <c r="B32" s="10"/>
      <c r="C32" s="10"/>
      <c r="D32" s="173"/>
      <c r="E32" s="173"/>
      <c r="F32" s="10"/>
      <c r="G32" s="51"/>
      <c r="H32" s="195"/>
      <c r="I32" s="10"/>
      <c r="J32" s="31" t="str">
        <f t="shared" si="0"/>
        <v/>
      </c>
      <c r="K32" s="40"/>
    </row>
    <row r="33" spans="1:11" ht="20.100000000000001" customHeight="1" thickBot="1" x14ac:dyDescent="0.3">
      <c r="A33" s="79" t="str">
        <f>IF($B33="","",Listes!$G147)</f>
        <v/>
      </c>
      <c r="B33" s="80"/>
      <c r="C33" s="80"/>
      <c r="D33" s="176"/>
      <c r="E33" s="176"/>
      <c r="F33" s="80"/>
      <c r="G33" s="52"/>
      <c r="H33" s="196"/>
      <c r="I33" s="14"/>
      <c r="J33" s="48" t="str">
        <f t="shared" si="0"/>
        <v/>
      </c>
      <c r="K33" s="40"/>
    </row>
    <row r="34" spans="1:11" ht="30" customHeight="1" thickBot="1" x14ac:dyDescent="0.3">
      <c r="A34" s="286"/>
      <c r="B34" s="287"/>
      <c r="C34" s="287"/>
      <c r="D34" s="287"/>
      <c r="E34" s="287"/>
      <c r="F34" s="287"/>
      <c r="G34" s="288"/>
      <c r="H34" s="297" t="s">
        <v>48</v>
      </c>
      <c r="I34" s="298"/>
      <c r="J34" s="49">
        <f>SUM(J4:J33)</f>
        <v>0</v>
      </c>
      <c r="K34" s="40"/>
    </row>
    <row r="35" spans="1:11" ht="19.5" customHeight="1" x14ac:dyDescent="0.25">
      <c r="A35" s="181"/>
      <c r="B35" s="181"/>
      <c r="C35" s="181"/>
      <c r="D35" s="153"/>
      <c r="E35" s="12"/>
      <c r="F35" s="12"/>
      <c r="G35" s="12"/>
      <c r="H35" s="145"/>
      <c r="I35" s="148"/>
      <c r="J35" s="43"/>
      <c r="K35" s="145"/>
    </row>
    <row r="36" spans="1:11" ht="20.100000000000001" customHeight="1" x14ac:dyDescent="0.25">
      <c r="A36" s="181"/>
      <c r="B36" s="181"/>
      <c r="C36" s="181"/>
      <c r="D36" s="153"/>
      <c r="E36" s="12"/>
      <c r="F36" s="12"/>
      <c r="G36" s="12"/>
      <c r="H36" s="145"/>
      <c r="I36" s="145"/>
      <c r="J36" s="12"/>
      <c r="K36" s="145"/>
    </row>
    <row r="37" spans="1:11" ht="20.100000000000001" customHeight="1" x14ac:dyDescent="0.25">
      <c r="A37" s="181"/>
      <c r="B37" s="181"/>
      <c r="C37" s="181"/>
      <c r="D37" s="153"/>
      <c r="E37" s="12"/>
      <c r="F37" s="12"/>
      <c r="G37" s="12"/>
      <c r="H37" s="145"/>
      <c r="I37" s="145"/>
      <c r="J37" s="12"/>
      <c r="K37" s="145"/>
    </row>
    <row r="38" spans="1:11" ht="20.100000000000001" customHeight="1" x14ac:dyDescent="0.25">
      <c r="A38" s="181"/>
      <c r="B38" s="181"/>
      <c r="C38" s="181"/>
      <c r="D38" s="153"/>
      <c r="E38" s="12"/>
      <c r="F38" s="12"/>
      <c r="G38" s="12"/>
      <c r="H38" s="145"/>
      <c r="I38" s="145"/>
      <c r="J38" s="12"/>
      <c r="K38" s="145"/>
    </row>
    <row r="39" spans="1:11" ht="20.100000000000001" customHeight="1" x14ac:dyDescent="0.25">
      <c r="A39" s="181"/>
      <c r="B39" s="181"/>
      <c r="C39" s="181"/>
      <c r="D39" s="153"/>
      <c r="E39" s="12"/>
      <c r="F39" s="12"/>
      <c r="G39" s="12"/>
      <c r="H39" s="145"/>
      <c r="I39" s="145"/>
      <c r="J39" s="12"/>
      <c r="K39" s="145"/>
    </row>
    <row r="40" spans="1:11" ht="20.100000000000001" customHeight="1" x14ac:dyDescent="0.25">
      <c r="A40" s="181"/>
      <c r="B40" s="181"/>
      <c r="C40" s="181"/>
      <c r="D40" s="153"/>
      <c r="E40" s="12"/>
      <c r="F40" s="12"/>
      <c r="G40" s="12"/>
      <c r="H40" s="145"/>
      <c r="I40" s="145"/>
      <c r="J40" s="12"/>
      <c r="K40" s="145"/>
    </row>
    <row r="41" spans="1:11" ht="20.100000000000001" customHeight="1" x14ac:dyDescent="0.25">
      <c r="A41" s="181"/>
      <c r="B41" s="181"/>
      <c r="C41" s="181"/>
      <c r="D41" s="153"/>
      <c r="E41" s="12"/>
      <c r="F41" s="12"/>
      <c r="G41" s="12"/>
      <c r="H41" s="145"/>
      <c r="I41" s="145"/>
      <c r="J41" s="12"/>
      <c r="K41" s="145"/>
    </row>
    <row r="42" spans="1:11" ht="20.100000000000001" customHeight="1" x14ac:dyDescent="0.25">
      <c r="A42" s="181"/>
      <c r="B42" s="181"/>
      <c r="C42" s="181"/>
      <c r="D42" s="153"/>
      <c r="E42" s="12"/>
      <c r="F42" s="12"/>
      <c r="G42" s="12"/>
      <c r="H42" s="145"/>
      <c r="I42" s="145"/>
      <c r="J42" s="12"/>
      <c r="K42" s="145"/>
    </row>
    <row r="43" spans="1:11" ht="20.100000000000001" customHeight="1" x14ac:dyDescent="0.25">
      <c r="A43" s="181"/>
      <c r="B43" s="181"/>
      <c r="C43" s="181"/>
      <c r="D43" s="153"/>
      <c r="E43" s="12"/>
      <c r="F43" s="12"/>
      <c r="G43" s="12"/>
      <c r="H43" s="145"/>
      <c r="I43" s="145"/>
      <c r="J43" s="12"/>
      <c r="K43" s="145"/>
    </row>
    <row r="44" spans="1:11" ht="20.100000000000001" customHeight="1" x14ac:dyDescent="0.25">
      <c r="A44" s="181"/>
      <c r="B44" s="181"/>
      <c r="C44" s="181"/>
      <c r="D44" s="153"/>
      <c r="E44" s="12"/>
      <c r="F44" s="12"/>
      <c r="G44" s="12"/>
      <c r="H44" s="145"/>
      <c r="I44" s="145"/>
      <c r="J44" s="12"/>
      <c r="K44" s="145"/>
    </row>
    <row r="45" spans="1:11" ht="20.100000000000001" customHeight="1" x14ac:dyDescent="0.25">
      <c r="A45" s="181"/>
      <c r="B45" s="181"/>
      <c r="C45" s="181"/>
      <c r="D45" s="153"/>
      <c r="E45" s="12"/>
      <c r="F45" s="12"/>
      <c r="G45" s="12"/>
      <c r="H45" s="145"/>
      <c r="I45" s="145"/>
      <c r="J45" s="12"/>
      <c r="K45" s="145"/>
    </row>
    <row r="46" spans="1:11" ht="20.100000000000001" customHeight="1" x14ac:dyDescent="0.25">
      <c r="A46" s="181"/>
      <c r="B46" s="181"/>
      <c r="C46" s="181"/>
      <c r="D46" s="153"/>
      <c r="E46" s="12"/>
      <c r="F46" s="12"/>
      <c r="G46" s="12"/>
      <c r="H46" s="145"/>
      <c r="I46" s="145"/>
      <c r="J46" s="12"/>
      <c r="K46" s="145"/>
    </row>
    <row r="47" spans="1:11" ht="20.100000000000001" customHeight="1" x14ac:dyDescent="0.25">
      <c r="A47" s="181"/>
      <c r="B47" s="181"/>
      <c r="C47" s="181"/>
      <c r="D47" s="153"/>
      <c r="E47" s="12"/>
      <c r="F47" s="12"/>
      <c r="G47" s="12"/>
      <c r="H47" s="145"/>
      <c r="I47" s="145"/>
      <c r="J47" s="12"/>
      <c r="K47" s="145"/>
    </row>
    <row r="48" spans="1:11" ht="20.100000000000001" customHeight="1" x14ac:dyDescent="0.25">
      <c r="A48" s="181"/>
      <c r="B48" s="181"/>
      <c r="C48" s="181"/>
      <c r="D48" s="153"/>
      <c r="E48" s="12"/>
      <c r="F48" s="12"/>
      <c r="G48" s="12"/>
      <c r="H48" s="145"/>
      <c r="I48" s="145"/>
      <c r="J48" s="12"/>
      <c r="K48" s="145"/>
    </row>
    <row r="49" spans="1:11" ht="20.100000000000001" customHeight="1" x14ac:dyDescent="0.25">
      <c r="A49" s="181"/>
      <c r="B49" s="181"/>
      <c r="C49" s="181"/>
      <c r="D49" s="153"/>
      <c r="E49" s="12"/>
      <c r="F49" s="12"/>
      <c r="G49" s="12"/>
      <c r="H49" s="145"/>
      <c r="I49" s="145"/>
      <c r="J49" s="12"/>
      <c r="K49" s="145"/>
    </row>
    <row r="50" spans="1:11" ht="20.100000000000001" customHeight="1" x14ac:dyDescent="0.25">
      <c r="A50" s="181"/>
      <c r="B50" s="181"/>
      <c r="C50" s="181"/>
      <c r="D50" s="153"/>
      <c r="E50" s="12"/>
      <c r="F50" s="12"/>
      <c r="G50" s="12"/>
      <c r="H50" s="145"/>
      <c r="I50" s="145"/>
      <c r="J50" s="12"/>
      <c r="K50" s="145"/>
    </row>
    <row r="51" spans="1:11" ht="20.100000000000001" customHeight="1" x14ac:dyDescent="0.25">
      <c r="A51" s="181"/>
      <c r="B51" s="181"/>
      <c r="C51" s="181"/>
      <c r="D51" s="153"/>
      <c r="E51" s="12"/>
      <c r="F51" s="12"/>
      <c r="G51" s="12"/>
      <c r="H51" s="145"/>
      <c r="I51" s="145"/>
      <c r="J51" s="12"/>
      <c r="K51" s="145"/>
    </row>
    <row r="52" spans="1:11" x14ac:dyDescent="0.25">
      <c r="A52" s="181"/>
      <c r="B52" s="181"/>
      <c r="C52" s="181"/>
      <c r="D52" s="153"/>
      <c r="E52" s="12"/>
      <c r="F52" s="12"/>
      <c r="G52" s="12"/>
      <c r="H52" s="145"/>
      <c r="I52" s="145"/>
      <c r="J52" s="12"/>
      <c r="K52" s="145"/>
    </row>
    <row r="53" spans="1:11" x14ac:dyDescent="0.25">
      <c r="A53" s="181"/>
      <c r="B53" s="181"/>
      <c r="C53" s="181"/>
      <c r="D53" s="153"/>
      <c r="E53" s="12"/>
      <c r="F53" s="12"/>
      <c r="G53" s="12"/>
      <c r="H53" s="145"/>
      <c r="I53" s="145"/>
      <c r="J53" s="12"/>
      <c r="K53" s="145"/>
    </row>
    <row r="54" spans="1:11" x14ac:dyDescent="0.25">
      <c r="A54" s="181"/>
      <c r="B54" s="181"/>
      <c r="C54" s="181"/>
    </row>
    <row r="55" spans="1:11" x14ac:dyDescent="0.25">
      <c r="A55" s="181"/>
      <c r="B55" s="181"/>
      <c r="C55" s="181"/>
    </row>
    <row r="56" spans="1:11" x14ac:dyDescent="0.25">
      <c r="A56" s="181"/>
      <c r="B56" s="181"/>
      <c r="C56" s="181"/>
    </row>
    <row r="57" spans="1:11" x14ac:dyDescent="0.25">
      <c r="A57" s="181"/>
      <c r="B57" s="181"/>
      <c r="C57" s="181"/>
    </row>
    <row r="58" spans="1:11" x14ac:dyDescent="0.25">
      <c r="A58" s="181"/>
      <c r="B58" s="181"/>
      <c r="C58" s="181"/>
    </row>
    <row r="59" spans="1:11" x14ac:dyDescent="0.25">
      <c r="A59" s="181"/>
      <c r="B59" s="181"/>
      <c r="C59" s="181"/>
    </row>
    <row r="60" spans="1:11" x14ac:dyDescent="0.25">
      <c r="A60" s="181"/>
      <c r="B60" s="181"/>
      <c r="C60" s="181"/>
    </row>
    <row r="61" spans="1:11" x14ac:dyDescent="0.25">
      <c r="A61" s="181"/>
      <c r="B61" s="181"/>
      <c r="C61" s="181"/>
    </row>
    <row r="62" spans="1:11" x14ac:dyDescent="0.25">
      <c r="A62" s="181"/>
      <c r="B62" s="181"/>
      <c r="C62" s="181"/>
    </row>
    <row r="63" spans="1:11" x14ac:dyDescent="0.25">
      <c r="A63" s="181"/>
      <c r="B63" s="181"/>
      <c r="C63" s="181"/>
    </row>
    <row r="64" spans="1:11" x14ac:dyDescent="0.25">
      <c r="A64" s="181"/>
      <c r="B64" s="181"/>
      <c r="C64" s="181"/>
    </row>
    <row r="65" spans="1:3" x14ac:dyDescent="0.25">
      <c r="A65" s="181"/>
      <c r="B65" s="181"/>
      <c r="C65" s="181"/>
    </row>
    <row r="66" spans="1:3" x14ac:dyDescent="0.25">
      <c r="A66" s="181"/>
      <c r="B66" s="181"/>
      <c r="C66" s="181"/>
    </row>
    <row r="67" spans="1:3" x14ac:dyDescent="0.25">
      <c r="A67" s="181"/>
      <c r="B67" s="181"/>
      <c r="C67" s="181"/>
    </row>
    <row r="68" spans="1:3" x14ac:dyDescent="0.25">
      <c r="A68" s="181"/>
      <c r="B68" s="181"/>
      <c r="C68" s="181"/>
    </row>
    <row r="69" spans="1:3" x14ac:dyDescent="0.25">
      <c r="A69" s="181"/>
      <c r="B69" s="181"/>
      <c r="C69" s="181"/>
    </row>
    <row r="70" spans="1:3" x14ac:dyDescent="0.25">
      <c r="A70" s="181"/>
      <c r="B70" s="181"/>
      <c r="C70" s="181"/>
    </row>
  </sheetData>
  <sheetProtection password="C9BF" sheet="1" selectLockedCells="1"/>
  <mergeCells count="4">
    <mergeCell ref="A1:J1"/>
    <mergeCell ref="H34:I34"/>
    <mergeCell ref="A2:J2"/>
    <mergeCell ref="A34:G34"/>
  </mergeCells>
  <dataValidations count="2">
    <dataValidation type="list" allowBlank="1" showInputMessage="1" showErrorMessage="1" sqref="I36:I53">
      <formula1>Unite_dep_forfaitaire</formula1>
    </dataValidation>
    <dataValidation type="list" allowBlank="1" showInputMessage="1" showErrorMessage="1" sqref="D35:D53">
      <formula1>DP_forfait</formula1>
    </dataValidation>
  </dataValidations>
  <pageMargins left="0.70866141732283472" right="0.70866141732283472" top="0.74803149606299213" bottom="0.74803149606299213" header="0.31496062992125984" footer="0.31496062992125984"/>
  <pageSetup paperSize="9" scale="67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Listes!$F$77:$F$91</xm:f>
          </x14:formula1>
          <xm:sqref>I4:I33</xm:sqref>
        </x14:dataValidation>
        <x14:dataValidation type="list" allowBlank="1" showInputMessage="1" showErrorMessage="1">
          <x14:formula1>
            <xm:f>Listes!$F$3:$F$75</xm:f>
          </x14:formula1>
          <xm:sqref>C4:C33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9">
    <tabColor theme="4" tint="0.39997558519241921"/>
    <pageSetUpPr fitToPage="1"/>
  </sheetPr>
  <dimension ref="A1:M49"/>
  <sheetViews>
    <sheetView zoomScale="115" zoomScaleNormal="115" workbookViewId="0">
      <pane ySplit="3" topLeftCell="A4" activePane="bottomLeft" state="frozen"/>
      <selection pane="bottomLeft" activeCell="B4" sqref="B4"/>
    </sheetView>
  </sheetViews>
  <sheetFormatPr baseColWidth="10" defaultRowHeight="15" x14ac:dyDescent="0.25"/>
  <cols>
    <col min="1" max="1" width="3.7109375" style="13" customWidth="1"/>
    <col min="2" max="2" width="40.7109375" style="13" customWidth="1"/>
    <col min="3" max="3" width="35.7109375" style="13" customWidth="1"/>
    <col min="4" max="4" width="15.7109375" style="13" customWidth="1"/>
    <col min="5" max="5" width="19.28515625" style="13" bestFit="1" customWidth="1"/>
    <col min="6" max="6" width="35.7109375" style="13" customWidth="1"/>
    <col min="7" max="9" width="15.7109375" style="13" customWidth="1"/>
    <col min="10" max="10" width="10.7109375" style="13" customWidth="1"/>
    <col min="11" max="11" width="14.140625" style="13" hidden="1" customWidth="1"/>
    <col min="12" max="12" width="15.7109375" style="13" customWidth="1"/>
    <col min="13" max="13" width="12.28515625" style="13" customWidth="1"/>
    <col min="14" max="14" width="11.42578125" style="13" customWidth="1"/>
    <col min="15" max="15" width="10.85546875" style="13" customWidth="1"/>
    <col min="16" max="16" width="10.5703125" style="13" customWidth="1"/>
    <col min="17" max="17" width="13.140625" style="13" bestFit="1" customWidth="1"/>
    <col min="18" max="16384" width="11.42578125" style="13"/>
  </cols>
  <sheetData>
    <row r="1" spans="1:13" ht="30" customHeight="1" thickBot="1" x14ac:dyDescent="0.3">
      <c r="A1" s="278" t="s">
        <v>153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80"/>
      <c r="M1" s="40"/>
    </row>
    <row r="2" spans="1:13" s="34" customFormat="1" ht="20.100000000000001" customHeight="1" thickBot="1" x14ac:dyDescent="0.3">
      <c r="A2" s="283" t="s">
        <v>114</v>
      </c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5"/>
      <c r="M2" s="158"/>
    </row>
    <row r="3" spans="1:13" ht="30" customHeight="1" thickBot="1" x14ac:dyDescent="0.3">
      <c r="A3" s="36" t="s">
        <v>0</v>
      </c>
      <c r="B3" s="38" t="s">
        <v>136</v>
      </c>
      <c r="C3" s="115" t="s">
        <v>103</v>
      </c>
      <c r="D3" s="17" t="s">
        <v>14</v>
      </c>
      <c r="E3" s="18" t="s">
        <v>71</v>
      </c>
      <c r="F3" s="46" t="s">
        <v>99</v>
      </c>
      <c r="G3" s="18" t="s">
        <v>123</v>
      </c>
      <c r="H3" s="17" t="s">
        <v>124</v>
      </c>
      <c r="I3" s="18" t="s">
        <v>112</v>
      </c>
      <c r="J3" s="151" t="s">
        <v>107</v>
      </c>
      <c r="K3" s="17" t="s">
        <v>47</v>
      </c>
      <c r="L3" s="156" t="s">
        <v>122</v>
      </c>
      <c r="M3" s="40"/>
    </row>
    <row r="4" spans="1:13" ht="20.100000000000001" customHeight="1" x14ac:dyDescent="0.25">
      <c r="A4" s="136" t="str">
        <f>IF($C4="","",Listes!$G118)</f>
        <v/>
      </c>
      <c r="B4" s="186"/>
      <c r="C4" s="10"/>
      <c r="D4" s="8"/>
      <c r="E4" s="194"/>
      <c r="F4" s="8"/>
      <c r="G4" s="172"/>
      <c r="H4" s="172"/>
      <c r="I4" s="194"/>
      <c r="J4" s="8"/>
      <c r="K4" s="41" t="b">
        <f>IF($C4="Frais de restauration", 15, IF($C4="Frais d'hébergement", 60,IF($C4="Frais de déplacement voiture",Listes!$A118,IF($C4="Frais de déplacement moto",Listes!$B118,IF($C4="Frais de déplacement cyclomoteur",Listes!C118,IF($C4="Frais de barge",Listes!$D118))))))</f>
        <v>0</v>
      </c>
      <c r="L4" s="29" t="str">
        <f>IF($F4="","",$I4*$K4)</f>
        <v/>
      </c>
      <c r="M4" s="40"/>
    </row>
    <row r="5" spans="1:13" ht="20.100000000000001" customHeight="1" x14ac:dyDescent="0.25">
      <c r="A5" s="30" t="str">
        <f>IF($C5="","",Listes!$G119)</f>
        <v/>
      </c>
      <c r="B5" s="187"/>
      <c r="C5" s="10"/>
      <c r="D5" s="10"/>
      <c r="E5" s="195"/>
      <c r="F5" s="10"/>
      <c r="G5" s="173"/>
      <c r="H5" s="173"/>
      <c r="I5" s="195"/>
      <c r="J5" s="10"/>
      <c r="K5" s="116" t="b">
        <f>IF($C5="Frais de restauration", 15, IF($C5="Frais d'hébergement", 60,IF($C5="Frais de déplacement voiture",Listes!$A119,IF($C5="Frais de déplacement moto",Listes!$B119,IF($C5="Frais de déplacement cyclomoteur",Listes!C119,IF($C5="Frais de barge",Listes!$D119))))))</f>
        <v>0</v>
      </c>
      <c r="L5" s="31" t="str">
        <f t="shared" ref="L5:L46" si="0">IF($F5="","",$I5*$K5)</f>
        <v/>
      </c>
      <c r="M5" s="40"/>
    </row>
    <row r="6" spans="1:13" ht="20.100000000000001" customHeight="1" x14ac:dyDescent="0.25">
      <c r="A6" s="30" t="str">
        <f>IF($C6="","",Listes!$G120)</f>
        <v/>
      </c>
      <c r="B6" s="187"/>
      <c r="C6" s="10"/>
      <c r="D6" s="10"/>
      <c r="E6" s="195"/>
      <c r="F6" s="10"/>
      <c r="G6" s="173"/>
      <c r="H6" s="173"/>
      <c r="I6" s="195"/>
      <c r="J6" s="10"/>
      <c r="K6" s="116" t="b">
        <f>IF($C6="Frais de restauration", 15, IF($C6="Frais d'hébergement", 60,IF($C6="Frais de déplacement voiture",Listes!$A120,IF($C6="Frais de déplacement moto",Listes!$B120,IF($C6="Frais de déplacement cyclomoteur",Listes!C120,IF($C6="Frais de barge",Listes!$D120))))))</f>
        <v>0</v>
      </c>
      <c r="L6" s="31" t="str">
        <f t="shared" si="0"/>
        <v/>
      </c>
      <c r="M6" s="40"/>
    </row>
    <row r="7" spans="1:13" ht="20.100000000000001" customHeight="1" x14ac:dyDescent="0.25">
      <c r="A7" s="30" t="str">
        <f>IF($C7="","",Listes!$G121)</f>
        <v/>
      </c>
      <c r="B7" s="187"/>
      <c r="C7" s="10"/>
      <c r="D7" s="10"/>
      <c r="E7" s="195"/>
      <c r="F7" s="10"/>
      <c r="G7" s="173"/>
      <c r="H7" s="173"/>
      <c r="I7" s="195"/>
      <c r="J7" s="10"/>
      <c r="K7" s="116" t="b">
        <f>IF($C7="Frais de restauration", 15, IF($C7="Frais d'hébergement", 60,IF($C7="Frais de déplacement voiture",Listes!$A121,IF($C7="Frais de déplacement moto",Listes!$B121,IF($C7="Frais de déplacement cyclomoteur",Listes!C121,IF($C7="Frais de barge",Listes!$D121))))))</f>
        <v>0</v>
      </c>
      <c r="L7" s="31" t="str">
        <f t="shared" si="0"/>
        <v/>
      </c>
      <c r="M7" s="40"/>
    </row>
    <row r="8" spans="1:13" ht="20.100000000000001" customHeight="1" x14ac:dyDescent="0.25">
      <c r="A8" s="30" t="str">
        <f>IF($C8="","",Listes!$G122)</f>
        <v/>
      </c>
      <c r="B8" s="187"/>
      <c r="C8" s="10"/>
      <c r="D8" s="10"/>
      <c r="E8" s="195"/>
      <c r="F8" s="10"/>
      <c r="G8" s="173"/>
      <c r="H8" s="173"/>
      <c r="I8" s="195"/>
      <c r="J8" s="10"/>
      <c r="K8" s="116" t="b">
        <f>IF($C8="Frais de restauration", 15, IF($C8="Frais d'hébergement", 60,IF($C8="Frais de déplacement voiture",Listes!$A122,IF($C8="Frais de déplacement moto",Listes!$B122,IF($C8="Frais de déplacement cyclomoteur",Listes!C122,IF($C8="Frais de barge",Listes!$D122))))))</f>
        <v>0</v>
      </c>
      <c r="L8" s="31" t="str">
        <f t="shared" si="0"/>
        <v/>
      </c>
      <c r="M8" s="40"/>
    </row>
    <row r="9" spans="1:13" ht="20.100000000000001" customHeight="1" x14ac:dyDescent="0.25">
      <c r="A9" s="30" t="str">
        <f>IF($C9="","",Listes!$G123)</f>
        <v/>
      </c>
      <c r="B9" s="187"/>
      <c r="C9" s="10"/>
      <c r="D9" s="10"/>
      <c r="E9" s="195"/>
      <c r="F9" s="10"/>
      <c r="G9" s="173"/>
      <c r="H9" s="173"/>
      <c r="I9" s="195"/>
      <c r="J9" s="10"/>
      <c r="K9" s="116" t="b">
        <f>IF($C9="Frais de restauration", 15, IF($C9="Frais d'hébergement", 60,IF($C9="Frais de déplacement voiture",Listes!$A123,IF($C9="Frais de déplacement moto",Listes!$B123,IF($C9="Frais de déplacement cyclomoteur",Listes!C123,IF($C9="Frais de barge",Listes!$D123))))))</f>
        <v>0</v>
      </c>
      <c r="L9" s="31" t="str">
        <f t="shared" si="0"/>
        <v/>
      </c>
      <c r="M9" s="40"/>
    </row>
    <row r="10" spans="1:13" ht="20.100000000000001" customHeight="1" x14ac:dyDescent="0.25">
      <c r="A10" s="30" t="str">
        <f>IF($C10="","",Listes!$G124)</f>
        <v/>
      </c>
      <c r="B10" s="187"/>
      <c r="C10" s="10"/>
      <c r="D10" s="10"/>
      <c r="E10" s="195"/>
      <c r="F10" s="10"/>
      <c r="G10" s="173"/>
      <c r="H10" s="173"/>
      <c r="I10" s="195"/>
      <c r="J10" s="10"/>
      <c r="K10" s="116" t="b">
        <f>IF($C10="Frais de restauration", 15, IF($C10="Frais d'hébergement", 60,IF($C10="Frais de déplacement voiture",Listes!$A124,IF($C10="Frais de déplacement moto",Listes!$B124,IF($C10="Frais de déplacement cyclomoteur",Listes!C124,IF($C10="Frais de barge",Listes!$D124))))))</f>
        <v>0</v>
      </c>
      <c r="L10" s="31" t="str">
        <f t="shared" si="0"/>
        <v/>
      </c>
      <c r="M10" s="40"/>
    </row>
    <row r="11" spans="1:13" ht="20.100000000000001" customHeight="1" x14ac:dyDescent="0.25">
      <c r="A11" s="30" t="str">
        <f>IF($C11="","",Listes!$G125)</f>
        <v/>
      </c>
      <c r="B11" s="187"/>
      <c r="C11" s="10"/>
      <c r="D11" s="10"/>
      <c r="E11" s="195"/>
      <c r="F11" s="10"/>
      <c r="G11" s="173"/>
      <c r="H11" s="173"/>
      <c r="I11" s="195"/>
      <c r="J11" s="10"/>
      <c r="K11" s="116" t="b">
        <f>IF($C11="Frais de restauration", 15, IF($C11="Frais d'hébergement", 60,IF($C11="Frais de déplacement voiture",Listes!$A125,IF($C11="Frais de déplacement moto",Listes!$B125,IF($C11="Frais de déplacement cyclomoteur",Listes!C125,IF($C11="Frais de barge",Listes!$D125))))))</f>
        <v>0</v>
      </c>
      <c r="L11" s="31" t="str">
        <f t="shared" si="0"/>
        <v/>
      </c>
      <c r="M11" s="40"/>
    </row>
    <row r="12" spans="1:13" ht="20.100000000000001" customHeight="1" x14ac:dyDescent="0.25">
      <c r="A12" s="30" t="str">
        <f>IF($C12="","",Listes!$G126)</f>
        <v/>
      </c>
      <c r="B12" s="187"/>
      <c r="C12" s="10"/>
      <c r="D12" s="10"/>
      <c r="E12" s="195"/>
      <c r="F12" s="10"/>
      <c r="G12" s="173"/>
      <c r="H12" s="173"/>
      <c r="I12" s="195"/>
      <c r="J12" s="10"/>
      <c r="K12" s="116" t="b">
        <f>IF($C12="Frais de restauration", 15, IF($C12="Frais d'hébergement", 60,IF($C12="Frais de déplacement voiture",Listes!$A126,IF($C12="Frais de déplacement moto",Listes!$B126,IF($C12="Frais de déplacement cyclomoteur",Listes!C126,IF($C12="Frais de barge",Listes!$D126))))))</f>
        <v>0</v>
      </c>
      <c r="L12" s="31" t="str">
        <f t="shared" si="0"/>
        <v/>
      </c>
      <c r="M12" s="40"/>
    </row>
    <row r="13" spans="1:13" ht="20.100000000000001" customHeight="1" x14ac:dyDescent="0.25">
      <c r="A13" s="30" t="str">
        <f>IF($C13="","",Listes!$G127)</f>
        <v/>
      </c>
      <c r="B13" s="187"/>
      <c r="C13" s="10"/>
      <c r="D13" s="10"/>
      <c r="E13" s="195"/>
      <c r="F13" s="10"/>
      <c r="G13" s="173"/>
      <c r="H13" s="173"/>
      <c r="I13" s="195"/>
      <c r="J13" s="10"/>
      <c r="K13" s="116" t="b">
        <f>IF($C13="Frais de restauration", 15, IF($C13="Frais d'hébergement", 60,IF($C13="Frais de déplacement voiture",Listes!$A127,IF($C13="Frais de déplacement moto",Listes!$B127,IF($C13="Frais de déplacement cyclomoteur",Listes!C127,IF($C13="Frais de barge",Listes!$D127))))))</f>
        <v>0</v>
      </c>
      <c r="L13" s="31" t="str">
        <f t="shared" si="0"/>
        <v/>
      </c>
      <c r="M13" s="40"/>
    </row>
    <row r="14" spans="1:13" ht="20.100000000000001" customHeight="1" x14ac:dyDescent="0.25">
      <c r="A14" s="30" t="str">
        <f>IF($C14="","",Listes!$G128)</f>
        <v/>
      </c>
      <c r="B14" s="187"/>
      <c r="C14" s="10"/>
      <c r="D14" s="10"/>
      <c r="E14" s="195"/>
      <c r="F14" s="10"/>
      <c r="G14" s="173"/>
      <c r="H14" s="173"/>
      <c r="I14" s="195"/>
      <c r="J14" s="10"/>
      <c r="K14" s="116" t="b">
        <f>IF($C14="Frais de restauration", 15, IF($C14="Frais d'hébergement", 60,IF($C14="Frais de déplacement voiture",Listes!$A128,IF($C14="Frais de déplacement moto",Listes!$B128,IF($C14="Frais de déplacement cyclomoteur",Listes!C128,IF($C14="Frais de barge",Listes!$D128))))))</f>
        <v>0</v>
      </c>
      <c r="L14" s="31" t="str">
        <f t="shared" si="0"/>
        <v/>
      </c>
      <c r="M14" s="40"/>
    </row>
    <row r="15" spans="1:13" ht="20.100000000000001" customHeight="1" x14ac:dyDescent="0.25">
      <c r="A15" s="30" t="str">
        <f>IF($C15="","",Listes!$G129)</f>
        <v/>
      </c>
      <c r="B15" s="187"/>
      <c r="C15" s="10"/>
      <c r="D15" s="10"/>
      <c r="E15" s="195"/>
      <c r="F15" s="10"/>
      <c r="G15" s="173"/>
      <c r="H15" s="173"/>
      <c r="I15" s="195"/>
      <c r="J15" s="10"/>
      <c r="K15" s="116" t="b">
        <f>IF($C15="Frais de restauration", 15, IF($C15="Frais d'hébergement", 60,IF($C15="Frais de déplacement voiture",Listes!$A129,IF($C15="Frais de déplacement moto",Listes!$B129,IF($C15="Frais de déplacement cyclomoteur",Listes!C129,IF($C15="Frais de barge",Listes!$D129))))))</f>
        <v>0</v>
      </c>
      <c r="L15" s="31" t="str">
        <f t="shared" si="0"/>
        <v/>
      </c>
      <c r="M15" s="40"/>
    </row>
    <row r="16" spans="1:13" ht="20.100000000000001" customHeight="1" x14ac:dyDescent="0.25">
      <c r="A16" s="30" t="str">
        <f>IF($C16="","",Listes!$G130)</f>
        <v/>
      </c>
      <c r="B16" s="187"/>
      <c r="C16" s="10"/>
      <c r="D16" s="10"/>
      <c r="E16" s="195"/>
      <c r="F16" s="10"/>
      <c r="G16" s="173"/>
      <c r="H16" s="173"/>
      <c r="I16" s="195"/>
      <c r="J16" s="10"/>
      <c r="K16" s="116" t="b">
        <f>IF($C16="Frais de restauration", 15, IF($C16="Frais d'hébergement", 60,IF($C16="Frais de déplacement voiture",Listes!$A130,IF($C16="Frais de déplacement moto",Listes!$B130,IF($C16="Frais de déplacement cyclomoteur",Listes!C130,IF($C16="Frais de barge",Listes!$D130))))))</f>
        <v>0</v>
      </c>
      <c r="L16" s="31" t="str">
        <f t="shared" si="0"/>
        <v/>
      </c>
      <c r="M16" s="40"/>
    </row>
    <row r="17" spans="1:13" ht="20.100000000000001" customHeight="1" x14ac:dyDescent="0.25">
      <c r="A17" s="30" t="str">
        <f>IF($C17="","",Listes!$G131)</f>
        <v/>
      </c>
      <c r="B17" s="187"/>
      <c r="C17" s="10"/>
      <c r="D17" s="10"/>
      <c r="E17" s="195"/>
      <c r="F17" s="10"/>
      <c r="G17" s="173"/>
      <c r="H17" s="173"/>
      <c r="I17" s="195"/>
      <c r="J17" s="10"/>
      <c r="K17" s="116" t="b">
        <f>IF($C17="Frais de restauration", 15, IF($C17="Frais d'hébergement", 60,IF($C17="Frais de déplacement voiture",Listes!$A131,IF($C17="Frais de déplacement moto",Listes!$B131,IF($C17="Frais de déplacement cyclomoteur",Listes!C131,IF($C17="Frais de barge",Listes!$D131))))))</f>
        <v>0</v>
      </c>
      <c r="L17" s="31" t="str">
        <f t="shared" si="0"/>
        <v/>
      </c>
      <c r="M17" s="40"/>
    </row>
    <row r="18" spans="1:13" ht="20.100000000000001" customHeight="1" x14ac:dyDescent="0.25">
      <c r="A18" s="30" t="str">
        <f>IF($C18="","",Listes!$G132)</f>
        <v/>
      </c>
      <c r="B18" s="187"/>
      <c r="C18" s="10"/>
      <c r="D18" s="10"/>
      <c r="E18" s="195"/>
      <c r="F18" s="10"/>
      <c r="G18" s="173"/>
      <c r="H18" s="173"/>
      <c r="I18" s="195"/>
      <c r="J18" s="10"/>
      <c r="K18" s="116" t="b">
        <f>IF($C18="Frais de restauration", 15, IF($C18="Frais d'hébergement", 60,IF($C18="Frais de déplacement voiture",Listes!$A132,IF($C18="Frais de déplacement moto",Listes!$B132,IF($C18="Frais de déplacement cyclomoteur",Listes!C132,IF($C18="Frais de barge",Listes!$D132))))))</f>
        <v>0</v>
      </c>
      <c r="L18" s="31" t="str">
        <f t="shared" si="0"/>
        <v/>
      </c>
      <c r="M18" s="40"/>
    </row>
    <row r="19" spans="1:13" ht="20.100000000000001" customHeight="1" x14ac:dyDescent="0.25">
      <c r="A19" s="30" t="str">
        <f>IF($C19="","",Listes!$G133)</f>
        <v/>
      </c>
      <c r="B19" s="187"/>
      <c r="C19" s="10"/>
      <c r="D19" s="10"/>
      <c r="E19" s="195"/>
      <c r="F19" s="10"/>
      <c r="G19" s="173"/>
      <c r="H19" s="173"/>
      <c r="I19" s="195"/>
      <c r="J19" s="10"/>
      <c r="K19" s="116" t="b">
        <f>IF($C19="Frais de restauration", 15, IF($C19="Frais d'hébergement", 60,IF($C19="Frais de déplacement voiture",Listes!$A133,IF($C19="Frais de déplacement moto",Listes!$B133,IF($C19="Frais de déplacement cyclomoteur",Listes!C133,IF($C19="Frais de barge",Listes!$D133))))))</f>
        <v>0</v>
      </c>
      <c r="L19" s="31" t="str">
        <f t="shared" si="0"/>
        <v/>
      </c>
      <c r="M19" s="40"/>
    </row>
    <row r="20" spans="1:13" ht="20.100000000000001" customHeight="1" x14ac:dyDescent="0.25">
      <c r="A20" s="30" t="str">
        <f>IF($C20="","",Listes!$G134)</f>
        <v/>
      </c>
      <c r="B20" s="187"/>
      <c r="C20" s="10"/>
      <c r="D20" s="10"/>
      <c r="E20" s="195"/>
      <c r="F20" s="10"/>
      <c r="G20" s="173"/>
      <c r="H20" s="173"/>
      <c r="I20" s="195"/>
      <c r="J20" s="10"/>
      <c r="K20" s="116" t="b">
        <f>IF($C20="Frais de restauration", 15, IF($C20="Frais d'hébergement", 60,IF($C20="Frais de déplacement voiture",Listes!$A134,IF($C20="Frais de déplacement moto",Listes!$B134,IF($C20="Frais de déplacement cyclomoteur",Listes!C134,IF($C20="Frais de barge",Listes!$D134))))))</f>
        <v>0</v>
      </c>
      <c r="L20" s="31" t="str">
        <f t="shared" si="0"/>
        <v/>
      </c>
      <c r="M20" s="40"/>
    </row>
    <row r="21" spans="1:13" ht="20.100000000000001" customHeight="1" x14ac:dyDescent="0.25">
      <c r="A21" s="30" t="str">
        <f>IF($C21="","",Listes!$G135)</f>
        <v/>
      </c>
      <c r="B21" s="187"/>
      <c r="C21" s="10"/>
      <c r="D21" s="10"/>
      <c r="E21" s="195"/>
      <c r="F21" s="10"/>
      <c r="G21" s="173"/>
      <c r="H21" s="173"/>
      <c r="I21" s="195"/>
      <c r="J21" s="10"/>
      <c r="K21" s="116" t="b">
        <f>IF($C21="Frais de restauration", 15, IF($C21="Frais d'hébergement", 60,IF($C21="Frais de déplacement voiture",Listes!$A135,IF($C21="Frais de déplacement moto",Listes!$B135,IF($C21="Frais de déplacement cyclomoteur",Listes!C135,IF($C21="Frais de barge",Listes!$D135))))))</f>
        <v>0</v>
      </c>
      <c r="L21" s="31" t="str">
        <f t="shared" si="0"/>
        <v/>
      </c>
      <c r="M21" s="40"/>
    </row>
    <row r="22" spans="1:13" ht="20.100000000000001" customHeight="1" x14ac:dyDescent="0.25">
      <c r="A22" s="30" t="str">
        <f>IF($C22="","",Listes!$G136)</f>
        <v/>
      </c>
      <c r="B22" s="187"/>
      <c r="C22" s="10"/>
      <c r="D22" s="10"/>
      <c r="E22" s="195"/>
      <c r="F22" s="10"/>
      <c r="G22" s="173"/>
      <c r="H22" s="173"/>
      <c r="I22" s="195"/>
      <c r="J22" s="10"/>
      <c r="K22" s="116" t="b">
        <f>IF($C22="Frais de restauration", 15, IF($C22="Frais d'hébergement", 60,IF($C22="Frais de déplacement voiture",Listes!$A136,IF($C22="Frais de déplacement moto",Listes!$B136,IF($C22="Frais de déplacement cyclomoteur",Listes!C136,IF($C22="Frais de barge",Listes!$D136))))))</f>
        <v>0</v>
      </c>
      <c r="L22" s="31" t="str">
        <f t="shared" si="0"/>
        <v/>
      </c>
      <c r="M22" s="40"/>
    </row>
    <row r="23" spans="1:13" ht="20.100000000000001" customHeight="1" x14ac:dyDescent="0.25">
      <c r="A23" s="30" t="str">
        <f>IF($C23="","",Listes!$G137)</f>
        <v/>
      </c>
      <c r="B23" s="187"/>
      <c r="C23" s="10"/>
      <c r="D23" s="10"/>
      <c r="E23" s="195"/>
      <c r="F23" s="10"/>
      <c r="G23" s="173"/>
      <c r="H23" s="173"/>
      <c r="I23" s="195"/>
      <c r="J23" s="10"/>
      <c r="K23" s="116" t="b">
        <f>IF($C23="Frais de restauration", 15, IF($C23="Frais d'hébergement", 60,IF($C23="Frais de déplacement voiture",Listes!$A137,IF($C23="Frais de déplacement moto",Listes!$B137,IF($C23="Frais de déplacement cyclomoteur",Listes!C137,IF($C23="Frais de barge",Listes!$D137))))))</f>
        <v>0</v>
      </c>
      <c r="L23" s="31" t="str">
        <f t="shared" si="0"/>
        <v/>
      </c>
      <c r="M23" s="40"/>
    </row>
    <row r="24" spans="1:13" ht="20.100000000000001" customHeight="1" x14ac:dyDescent="0.25">
      <c r="A24" s="30" t="str">
        <f>IF($C24="","",Listes!$G138)</f>
        <v/>
      </c>
      <c r="B24" s="187"/>
      <c r="C24" s="10"/>
      <c r="D24" s="10"/>
      <c r="E24" s="195"/>
      <c r="F24" s="10"/>
      <c r="G24" s="173"/>
      <c r="H24" s="173"/>
      <c r="I24" s="195"/>
      <c r="J24" s="10"/>
      <c r="K24" s="116" t="b">
        <f>IF($C24="Frais de restauration", 15, IF($C24="Frais d'hébergement", 60,IF($C24="Frais de déplacement voiture",Listes!$A138,IF($C24="Frais de déplacement moto",Listes!$B138,IF($C24="Frais de déplacement cyclomoteur",Listes!C138,IF($C24="Frais de barge",Listes!$D138))))))</f>
        <v>0</v>
      </c>
      <c r="L24" s="31" t="str">
        <f t="shared" si="0"/>
        <v/>
      </c>
      <c r="M24" s="40"/>
    </row>
    <row r="25" spans="1:13" ht="20.100000000000001" customHeight="1" x14ac:dyDescent="0.25">
      <c r="A25" s="30" t="str">
        <f>IF($C25="","",Listes!$G139)</f>
        <v/>
      </c>
      <c r="B25" s="187"/>
      <c r="C25" s="10"/>
      <c r="D25" s="10"/>
      <c r="E25" s="195"/>
      <c r="F25" s="10"/>
      <c r="G25" s="173"/>
      <c r="H25" s="173"/>
      <c r="I25" s="195"/>
      <c r="J25" s="10"/>
      <c r="K25" s="116" t="b">
        <f>IF($C25="Frais de restauration", 15, IF($C25="Frais d'hébergement", 60,IF($C25="Frais de déplacement voiture",Listes!$A139,IF($C25="Frais de déplacement moto",Listes!$B139,IF($C25="Frais de déplacement cyclomoteur",Listes!C139,IF($C25="Frais de barge",Listes!$D139))))))</f>
        <v>0</v>
      </c>
      <c r="L25" s="31" t="str">
        <f t="shared" si="0"/>
        <v/>
      </c>
      <c r="M25" s="40"/>
    </row>
    <row r="26" spans="1:13" ht="20.100000000000001" customHeight="1" x14ac:dyDescent="0.25">
      <c r="A26" s="30" t="str">
        <f>IF($C26="","",Listes!$G140)</f>
        <v/>
      </c>
      <c r="B26" s="187"/>
      <c r="C26" s="10"/>
      <c r="D26" s="10"/>
      <c r="E26" s="195"/>
      <c r="F26" s="10"/>
      <c r="G26" s="173"/>
      <c r="H26" s="173"/>
      <c r="I26" s="195"/>
      <c r="J26" s="10"/>
      <c r="K26" s="116" t="b">
        <f>IF($C26="Frais de restauration", 15, IF($C26="Frais d'hébergement", 60,IF($C26="Frais de déplacement voiture",Listes!$A140,IF($C26="Frais de déplacement moto",Listes!$B140,IF($C26="Frais de déplacement cyclomoteur",Listes!C140,IF($C26="Frais de barge",Listes!$D140))))))</f>
        <v>0</v>
      </c>
      <c r="L26" s="31" t="str">
        <f t="shared" si="0"/>
        <v/>
      </c>
      <c r="M26" s="40"/>
    </row>
    <row r="27" spans="1:13" ht="20.100000000000001" customHeight="1" x14ac:dyDescent="0.25">
      <c r="A27" s="30" t="str">
        <f>IF($C27="","",Listes!$G141)</f>
        <v/>
      </c>
      <c r="B27" s="187"/>
      <c r="C27" s="10"/>
      <c r="D27" s="10"/>
      <c r="E27" s="195"/>
      <c r="F27" s="10"/>
      <c r="G27" s="173"/>
      <c r="H27" s="173"/>
      <c r="I27" s="195"/>
      <c r="J27" s="10"/>
      <c r="K27" s="116" t="b">
        <f>IF($C27="Frais de restauration", 15, IF($C27="Frais d'hébergement", 60,IF($C27="Frais de déplacement voiture",Listes!$A141,IF($C27="Frais de déplacement moto",Listes!$B141,IF($C27="Frais de déplacement cyclomoteur",Listes!C141,IF($C27="Frais de barge",Listes!$D141))))))</f>
        <v>0</v>
      </c>
      <c r="L27" s="31" t="str">
        <f t="shared" si="0"/>
        <v/>
      </c>
      <c r="M27" s="40"/>
    </row>
    <row r="28" spans="1:13" ht="20.100000000000001" customHeight="1" x14ac:dyDescent="0.25">
      <c r="A28" s="30" t="str">
        <f>IF($C28="","",Listes!$G142)</f>
        <v/>
      </c>
      <c r="B28" s="187"/>
      <c r="C28" s="10"/>
      <c r="D28" s="10"/>
      <c r="E28" s="195"/>
      <c r="F28" s="10"/>
      <c r="G28" s="173"/>
      <c r="H28" s="173"/>
      <c r="I28" s="195"/>
      <c r="J28" s="10"/>
      <c r="K28" s="116" t="b">
        <f>IF($C28="Frais de restauration", 15, IF($C28="Frais d'hébergement", 60,IF($C28="Frais de déplacement voiture",Listes!$A142,IF($C28="Frais de déplacement moto",Listes!$B142,IF($C28="Frais de déplacement cyclomoteur",Listes!C142,IF($C28="Frais de barge",Listes!$D142))))))</f>
        <v>0</v>
      </c>
      <c r="L28" s="31" t="str">
        <f t="shared" si="0"/>
        <v/>
      </c>
      <c r="M28" s="40"/>
    </row>
    <row r="29" spans="1:13" ht="20.100000000000001" customHeight="1" x14ac:dyDescent="0.25">
      <c r="A29" s="30" t="str">
        <f>IF($C29="","",Listes!$G143)</f>
        <v/>
      </c>
      <c r="B29" s="187"/>
      <c r="C29" s="10"/>
      <c r="D29" s="10"/>
      <c r="E29" s="195"/>
      <c r="F29" s="10"/>
      <c r="G29" s="173"/>
      <c r="H29" s="173"/>
      <c r="I29" s="195"/>
      <c r="J29" s="10"/>
      <c r="K29" s="116" t="b">
        <f>IF($C29="Frais de restauration", 15, IF($C29="Frais d'hébergement", 60,IF($C29="Frais de déplacement voiture",Listes!$A143,IF($C29="Frais de déplacement moto",Listes!$B143,IF($C29="Frais de déplacement cyclomoteur",Listes!C143,IF($C29="Frais de barge",Listes!$D143))))))</f>
        <v>0</v>
      </c>
      <c r="L29" s="31" t="str">
        <f t="shared" si="0"/>
        <v/>
      </c>
      <c r="M29" s="40"/>
    </row>
    <row r="30" spans="1:13" ht="20.100000000000001" customHeight="1" x14ac:dyDescent="0.25">
      <c r="A30" s="30" t="str">
        <f>IF($C30="","",Listes!$G144)</f>
        <v/>
      </c>
      <c r="B30" s="187"/>
      <c r="C30" s="10"/>
      <c r="D30" s="10"/>
      <c r="E30" s="195"/>
      <c r="F30" s="10"/>
      <c r="G30" s="173"/>
      <c r="H30" s="173"/>
      <c r="I30" s="195"/>
      <c r="J30" s="10"/>
      <c r="K30" s="116" t="b">
        <f>IF($C30="Frais de restauration", 15, IF($C30="Frais d'hébergement", 60,IF($C30="Frais de déplacement voiture",Listes!$A144,IF($C30="Frais de déplacement moto",Listes!$B144,IF($C30="Frais de déplacement cyclomoteur",Listes!C144,IF($C30="Frais de barge",Listes!$D144))))))</f>
        <v>0</v>
      </c>
      <c r="L30" s="31" t="str">
        <f t="shared" si="0"/>
        <v/>
      </c>
      <c r="M30" s="40"/>
    </row>
    <row r="31" spans="1:13" ht="20.100000000000001" customHeight="1" x14ac:dyDescent="0.25">
      <c r="A31" s="30" t="str">
        <f>IF($C31="","",Listes!$G145)</f>
        <v/>
      </c>
      <c r="B31" s="187"/>
      <c r="C31" s="10"/>
      <c r="D31" s="10"/>
      <c r="E31" s="195"/>
      <c r="F31" s="10"/>
      <c r="G31" s="173"/>
      <c r="H31" s="173"/>
      <c r="I31" s="195"/>
      <c r="J31" s="10"/>
      <c r="K31" s="116" t="b">
        <f>IF($C31="Frais de restauration", 15, IF($C31="Frais d'hébergement", 60,IF($C31="Frais de déplacement voiture",Listes!$A145,IF($C31="Frais de déplacement moto",Listes!$B145,IF($C31="Frais de déplacement cyclomoteur",Listes!C145,IF($C31="Frais de barge",Listes!$D145))))))</f>
        <v>0</v>
      </c>
      <c r="L31" s="31" t="str">
        <f t="shared" si="0"/>
        <v/>
      </c>
      <c r="M31" s="40"/>
    </row>
    <row r="32" spans="1:13" ht="20.100000000000001" customHeight="1" x14ac:dyDescent="0.25">
      <c r="A32" s="30" t="str">
        <f>IF($C32="","",Listes!$G146)</f>
        <v/>
      </c>
      <c r="B32" s="187"/>
      <c r="C32" s="10"/>
      <c r="D32" s="10"/>
      <c r="E32" s="195"/>
      <c r="F32" s="10"/>
      <c r="G32" s="173"/>
      <c r="H32" s="173"/>
      <c r="I32" s="195"/>
      <c r="J32" s="10"/>
      <c r="K32" s="116" t="b">
        <f>IF($C32="Frais de restauration", 15, IF($C32="Frais d'hébergement", 60,IF($C32="Frais de déplacement voiture",Listes!$A146,IF($C32="Frais de déplacement moto",Listes!$B146,IF($C32="Frais de déplacement cyclomoteur",Listes!C146,IF($C32="Frais de barge",Listes!$D146))))))</f>
        <v>0</v>
      </c>
      <c r="L32" s="31" t="str">
        <f t="shared" si="0"/>
        <v/>
      </c>
      <c r="M32" s="40"/>
    </row>
    <row r="33" spans="1:13" ht="20.100000000000001" customHeight="1" x14ac:dyDescent="0.25">
      <c r="A33" s="30" t="str">
        <f>IF($C33="","",Listes!$G147)</f>
        <v/>
      </c>
      <c r="B33" s="187"/>
      <c r="C33" s="10"/>
      <c r="D33" s="10"/>
      <c r="E33" s="195"/>
      <c r="F33" s="10"/>
      <c r="G33" s="173"/>
      <c r="H33" s="173"/>
      <c r="I33" s="195"/>
      <c r="J33" s="10"/>
      <c r="K33" s="116" t="b">
        <f>IF($C33="Frais de restauration", 15, IF($C33="Frais d'hébergement", 60,IF($C33="Frais de déplacement voiture",Listes!$A147,IF($C33="Frais de déplacement moto",Listes!$B147,IF($C33="Frais de déplacement cyclomoteur",Listes!C147,IF($C33="Frais de barge",Listes!$D147))))))</f>
        <v>0</v>
      </c>
      <c r="L33" s="31" t="str">
        <f t="shared" si="0"/>
        <v/>
      </c>
      <c r="M33" s="40"/>
    </row>
    <row r="34" spans="1:13" ht="20.100000000000001" customHeight="1" x14ac:dyDescent="0.25">
      <c r="A34" s="30" t="str">
        <f>IF($C34="","",Listes!$G148)</f>
        <v/>
      </c>
      <c r="B34" s="187"/>
      <c r="C34" s="10"/>
      <c r="D34" s="10"/>
      <c r="E34" s="195"/>
      <c r="F34" s="10"/>
      <c r="G34" s="173"/>
      <c r="H34" s="173"/>
      <c r="I34" s="195"/>
      <c r="J34" s="10"/>
      <c r="K34" s="116" t="b">
        <f>IF($C34="Frais de restauration", 15, IF($C34="Frais d'hébergement", 60,IF($C34="Frais de déplacement voiture",Listes!$A148,IF($C34="Frais de déplacement moto",Listes!$B148,IF($C34="Frais de déplacement cyclomoteur",Listes!C148,IF($C34="Frais de barge",Listes!$D148))))))</f>
        <v>0</v>
      </c>
      <c r="L34" s="31" t="str">
        <f t="shared" si="0"/>
        <v/>
      </c>
      <c r="M34" s="40"/>
    </row>
    <row r="35" spans="1:13" ht="20.100000000000001" customHeight="1" x14ac:dyDescent="0.25">
      <c r="A35" s="30" t="str">
        <f>IF($C35="","",Listes!$G149)</f>
        <v/>
      </c>
      <c r="B35" s="187"/>
      <c r="C35" s="10"/>
      <c r="D35" s="10"/>
      <c r="E35" s="195"/>
      <c r="F35" s="10"/>
      <c r="G35" s="173"/>
      <c r="H35" s="173"/>
      <c r="I35" s="195"/>
      <c r="J35" s="10"/>
      <c r="K35" s="116" t="b">
        <f>IF($C35="Frais de restauration", 15, IF($C35="Frais d'hébergement", 60,IF($C35="Frais de déplacement voiture",Listes!$A149,IF($C35="Frais de déplacement moto",Listes!$B149,IF($C35="Frais de déplacement cyclomoteur",Listes!C149,IF($C35="Frais de barge",Listes!$D149))))))</f>
        <v>0</v>
      </c>
      <c r="L35" s="31" t="str">
        <f t="shared" si="0"/>
        <v/>
      </c>
      <c r="M35" s="40"/>
    </row>
    <row r="36" spans="1:13" ht="20.100000000000001" customHeight="1" x14ac:dyDescent="0.25">
      <c r="A36" s="30" t="str">
        <f>IF($C36="","",Listes!$G150)</f>
        <v/>
      </c>
      <c r="B36" s="187"/>
      <c r="C36" s="10"/>
      <c r="D36" s="10"/>
      <c r="E36" s="195"/>
      <c r="F36" s="10"/>
      <c r="G36" s="173"/>
      <c r="H36" s="173"/>
      <c r="I36" s="195"/>
      <c r="J36" s="10"/>
      <c r="K36" s="116" t="b">
        <f>IF($C36="Frais de restauration", 15, IF($C36="Frais d'hébergement", 60,IF($C36="Frais de déplacement voiture",Listes!$A150,IF($C36="Frais de déplacement moto",Listes!$B150,IF($C36="Frais de déplacement cyclomoteur",Listes!C150,IF($C36="Frais de barge",Listes!$D150))))))</f>
        <v>0</v>
      </c>
      <c r="L36" s="31" t="str">
        <f t="shared" si="0"/>
        <v/>
      </c>
      <c r="M36" s="40"/>
    </row>
    <row r="37" spans="1:13" ht="20.100000000000001" customHeight="1" x14ac:dyDescent="0.25">
      <c r="A37" s="30" t="str">
        <f>IF($C37="","",Listes!$G151)</f>
        <v/>
      </c>
      <c r="B37" s="187"/>
      <c r="C37" s="10"/>
      <c r="D37" s="10"/>
      <c r="E37" s="195"/>
      <c r="F37" s="10"/>
      <c r="G37" s="173"/>
      <c r="H37" s="173"/>
      <c r="I37" s="195"/>
      <c r="J37" s="10"/>
      <c r="K37" s="116" t="b">
        <f>IF($C37="Frais de restauration", 15, IF($C37="Frais d'hébergement", 60,IF($C37="Frais de déplacement voiture",Listes!$A151,IF($C37="Frais de déplacement moto",Listes!$B151,IF($C37="Frais de déplacement cyclomoteur",Listes!C151,IF($C37="Frais de barge",Listes!$D151))))))</f>
        <v>0</v>
      </c>
      <c r="L37" s="31" t="str">
        <f t="shared" si="0"/>
        <v/>
      </c>
      <c r="M37" s="40"/>
    </row>
    <row r="38" spans="1:13" ht="20.100000000000001" customHeight="1" x14ac:dyDescent="0.25">
      <c r="A38" s="30" t="str">
        <f>IF($C38="","",Listes!$G152)</f>
        <v/>
      </c>
      <c r="B38" s="187"/>
      <c r="C38" s="10"/>
      <c r="D38" s="10"/>
      <c r="E38" s="195"/>
      <c r="F38" s="10"/>
      <c r="G38" s="173"/>
      <c r="H38" s="173"/>
      <c r="I38" s="195"/>
      <c r="J38" s="10"/>
      <c r="K38" s="116" t="b">
        <f>IF($C38="Frais de restauration", 15, IF($C38="Frais d'hébergement", 60,IF($C38="Frais de déplacement voiture",Listes!$A152,IF($C38="Frais de déplacement moto",Listes!$B152,IF($C38="Frais de déplacement cyclomoteur",Listes!C152,IF($C38="Frais de barge",Listes!$D152))))))</f>
        <v>0</v>
      </c>
      <c r="L38" s="31" t="str">
        <f t="shared" si="0"/>
        <v/>
      </c>
      <c r="M38" s="40"/>
    </row>
    <row r="39" spans="1:13" ht="20.100000000000001" customHeight="1" x14ac:dyDescent="0.25">
      <c r="A39" s="30" t="str">
        <f>IF($C39="","",Listes!$G153)</f>
        <v/>
      </c>
      <c r="B39" s="187"/>
      <c r="C39" s="10"/>
      <c r="D39" s="10"/>
      <c r="E39" s="195"/>
      <c r="F39" s="10"/>
      <c r="G39" s="173"/>
      <c r="H39" s="173"/>
      <c r="I39" s="195"/>
      <c r="J39" s="10"/>
      <c r="K39" s="116" t="b">
        <f>IF($C39="Frais de restauration", 15, IF($C39="Frais d'hébergement", 60,IF($C39="Frais de déplacement voiture",Listes!$A153,IF($C39="Frais de déplacement moto",Listes!$B153,IF($C39="Frais de déplacement cyclomoteur",Listes!C153,IF($C39="Frais de barge",Listes!$D153))))))</f>
        <v>0</v>
      </c>
      <c r="L39" s="31" t="str">
        <f t="shared" si="0"/>
        <v/>
      </c>
      <c r="M39" s="40"/>
    </row>
    <row r="40" spans="1:13" ht="20.100000000000001" customHeight="1" x14ac:dyDescent="0.25">
      <c r="A40" s="30" t="str">
        <f>IF($C40="","",Listes!$G154)</f>
        <v/>
      </c>
      <c r="B40" s="187"/>
      <c r="C40" s="10"/>
      <c r="D40" s="10"/>
      <c r="E40" s="195"/>
      <c r="F40" s="10"/>
      <c r="G40" s="173"/>
      <c r="H40" s="173"/>
      <c r="I40" s="195"/>
      <c r="J40" s="10"/>
      <c r="K40" s="116" t="b">
        <f>IF($C40="Frais de restauration", 15, IF($C40="Frais d'hébergement", 60,IF($C40="Frais de déplacement voiture",Listes!$A154,IF($C40="Frais de déplacement moto",Listes!$B154,IF($C40="Frais de déplacement cyclomoteur",Listes!C154,IF($C40="Frais de barge",Listes!$D154))))))</f>
        <v>0</v>
      </c>
      <c r="L40" s="31" t="str">
        <f t="shared" si="0"/>
        <v/>
      </c>
      <c r="M40" s="40"/>
    </row>
    <row r="41" spans="1:13" ht="20.100000000000001" customHeight="1" x14ac:dyDescent="0.25">
      <c r="A41" s="30" t="str">
        <f>IF($C41="","",Listes!$G155)</f>
        <v/>
      </c>
      <c r="B41" s="187"/>
      <c r="C41" s="10"/>
      <c r="D41" s="10"/>
      <c r="E41" s="195"/>
      <c r="F41" s="10"/>
      <c r="G41" s="173"/>
      <c r="H41" s="173"/>
      <c r="I41" s="195"/>
      <c r="J41" s="10"/>
      <c r="K41" s="116" t="b">
        <f>IF($C41="Frais de restauration", 15, IF($C41="Frais d'hébergement", 60,IF($C41="Frais de déplacement voiture",Listes!$A155,IF($C41="Frais de déplacement moto",Listes!$B155,IF($C41="Frais de déplacement cyclomoteur",Listes!C155,IF($C41="Frais de barge",Listes!$D155))))))</f>
        <v>0</v>
      </c>
      <c r="L41" s="31" t="str">
        <f t="shared" si="0"/>
        <v/>
      </c>
      <c r="M41" s="40"/>
    </row>
    <row r="42" spans="1:13" ht="20.100000000000001" customHeight="1" x14ac:dyDescent="0.25">
      <c r="A42" s="30" t="str">
        <f>IF($C42="","",Listes!$G156)</f>
        <v/>
      </c>
      <c r="B42" s="187"/>
      <c r="C42" s="10"/>
      <c r="D42" s="10"/>
      <c r="E42" s="195"/>
      <c r="F42" s="10"/>
      <c r="G42" s="173"/>
      <c r="H42" s="173"/>
      <c r="I42" s="195"/>
      <c r="J42" s="10"/>
      <c r="K42" s="116" t="b">
        <f>IF($C42="Frais de restauration", 15, IF($C42="Frais d'hébergement", 60,IF($C42="Frais de déplacement voiture",Listes!$A156,IF($C42="Frais de déplacement moto",Listes!$B156,IF($C42="Frais de déplacement cyclomoteur",Listes!C156,IF($C42="Frais de barge",Listes!$D156))))))</f>
        <v>0</v>
      </c>
      <c r="L42" s="31" t="str">
        <f t="shared" si="0"/>
        <v/>
      </c>
      <c r="M42" s="40"/>
    </row>
    <row r="43" spans="1:13" ht="20.100000000000001" customHeight="1" x14ac:dyDescent="0.25">
      <c r="A43" s="30" t="str">
        <f>IF($C43="","",Listes!$G157)</f>
        <v/>
      </c>
      <c r="B43" s="187"/>
      <c r="C43" s="10"/>
      <c r="D43" s="10"/>
      <c r="E43" s="195"/>
      <c r="F43" s="10"/>
      <c r="G43" s="173"/>
      <c r="H43" s="173"/>
      <c r="I43" s="195"/>
      <c r="J43" s="10"/>
      <c r="K43" s="116" t="b">
        <f>IF($C43="Frais de restauration", 15, IF($C43="Frais d'hébergement", 60,IF($C43="Frais de déplacement voiture",Listes!$A157,IF($C43="Frais de déplacement moto",Listes!$B157,IF($C43="Frais de déplacement cyclomoteur",Listes!C157,IF($C43="Frais de barge",Listes!$D157))))))</f>
        <v>0</v>
      </c>
      <c r="L43" s="31" t="str">
        <f t="shared" si="0"/>
        <v/>
      </c>
      <c r="M43" s="40"/>
    </row>
    <row r="44" spans="1:13" ht="20.100000000000001" customHeight="1" x14ac:dyDescent="0.25">
      <c r="A44" s="30" t="str">
        <f>IF($C44="","",Listes!$G158)</f>
        <v/>
      </c>
      <c r="B44" s="187"/>
      <c r="C44" s="10"/>
      <c r="D44" s="10"/>
      <c r="E44" s="195"/>
      <c r="F44" s="10"/>
      <c r="G44" s="173"/>
      <c r="H44" s="173"/>
      <c r="I44" s="195"/>
      <c r="J44" s="10"/>
      <c r="K44" s="116" t="b">
        <f>IF($C44="Frais de restauration", 15, IF($C44="Frais d'hébergement", 60,IF($C44="Frais de déplacement voiture",Listes!$A158,IF($C44="Frais de déplacement moto",Listes!$B158,IF($C44="Frais de déplacement cyclomoteur",Listes!C158,IF($C44="Frais de barge",Listes!$D158))))))</f>
        <v>0</v>
      </c>
      <c r="L44" s="31" t="str">
        <f t="shared" si="0"/>
        <v/>
      </c>
      <c r="M44" s="40"/>
    </row>
    <row r="45" spans="1:13" ht="20.100000000000001" customHeight="1" x14ac:dyDescent="0.25">
      <c r="A45" s="30" t="str">
        <f>IF($C45="","",Listes!$G159)</f>
        <v/>
      </c>
      <c r="B45" s="187"/>
      <c r="C45" s="10"/>
      <c r="D45" s="10"/>
      <c r="E45" s="195"/>
      <c r="F45" s="10"/>
      <c r="G45" s="173"/>
      <c r="H45" s="173"/>
      <c r="I45" s="195"/>
      <c r="J45" s="10"/>
      <c r="K45" s="116" t="b">
        <f>IF($C45="Frais de restauration", 15, IF($C45="Frais d'hébergement", 60,IF($C45="Frais de déplacement voiture",Listes!$A159,IF($C45="Frais de déplacement moto",Listes!$B159,IF($C45="Frais de déplacement cyclomoteur",Listes!C159,IF($C45="Frais de barge",Listes!$D159))))))</f>
        <v>0</v>
      </c>
      <c r="L45" s="31" t="str">
        <f t="shared" si="0"/>
        <v/>
      </c>
      <c r="M45" s="40"/>
    </row>
    <row r="46" spans="1:13" ht="20.100000000000001" customHeight="1" thickBot="1" x14ac:dyDescent="0.3">
      <c r="A46" s="117" t="str">
        <f>IF($C46="","",Listes!$G160)</f>
        <v/>
      </c>
      <c r="B46" s="188"/>
      <c r="C46" s="14"/>
      <c r="D46" s="14"/>
      <c r="E46" s="196"/>
      <c r="F46" s="14"/>
      <c r="G46" s="174"/>
      <c r="H46" s="174"/>
      <c r="I46" s="196"/>
      <c r="J46" s="14"/>
      <c r="K46" s="118" t="b">
        <f>IF($C46="Frais de restauration", 15, IF($C46="Frais d'hébergement", 60,IF($C46="Frais de déplacement voiture",Listes!$A160,IF($C46="Frais de déplacement moto",Listes!$B160,IF($C46="Frais de déplacement cyclomoteur",Listes!C160,IF($C46="Frais de barge",Listes!$D160))))))</f>
        <v>0</v>
      </c>
      <c r="L46" s="48" t="str">
        <f t="shared" si="0"/>
        <v/>
      </c>
      <c r="M46" s="40"/>
    </row>
    <row r="47" spans="1:13" ht="30" customHeight="1" thickBot="1" x14ac:dyDescent="0.3">
      <c r="A47" s="286" t="s">
        <v>116</v>
      </c>
      <c r="B47" s="287"/>
      <c r="C47" s="287"/>
      <c r="D47" s="287"/>
      <c r="E47" s="287"/>
      <c r="F47" s="287"/>
      <c r="G47" s="287"/>
      <c r="H47" s="287"/>
      <c r="I47" s="288"/>
      <c r="J47" s="36" t="s">
        <v>48</v>
      </c>
      <c r="K47" s="150" t="s">
        <v>48</v>
      </c>
      <c r="L47" s="27">
        <f>SUM(L4:L46)</f>
        <v>0</v>
      </c>
      <c r="M47" s="40"/>
    </row>
    <row r="48" spans="1:13" x14ac:dyDescent="0.25">
      <c r="A48" s="145"/>
      <c r="B48" s="182"/>
      <c r="C48" s="145"/>
      <c r="D48" s="145"/>
      <c r="E48" s="145"/>
      <c r="F48" s="145"/>
      <c r="G48" s="153"/>
      <c r="H48" s="153"/>
      <c r="K48" s="32"/>
      <c r="L48" s="32"/>
      <c r="M48" s="145"/>
    </row>
    <row r="49" spans="12:12" x14ac:dyDescent="0.25">
      <c r="L49" s="145"/>
    </row>
  </sheetData>
  <sheetProtection password="C9BF" sheet="1" selectLockedCells="1"/>
  <dataConsolidate/>
  <mergeCells count="3">
    <mergeCell ref="A1:L1"/>
    <mergeCell ref="A2:L2"/>
    <mergeCell ref="A47:I47"/>
  </mergeCells>
  <conditionalFormatting sqref="D4:E46">
    <cfRule type="expression" dxfId="7" priority="3">
      <formula>$C4="Frais d'hébergement"</formula>
    </cfRule>
    <cfRule type="expression" dxfId="6" priority="10">
      <formula>$C4="Frais de barge"</formula>
    </cfRule>
  </conditionalFormatting>
  <conditionalFormatting sqref="D4:E46">
    <cfRule type="expression" dxfId="5" priority="7">
      <formula>$C4="Frais de restauration"</formula>
    </cfRule>
  </conditionalFormatting>
  <conditionalFormatting sqref="D4:D46">
    <cfRule type="expression" dxfId="4" priority="1">
      <formula>$C4="Frais de déplacement cyclomoteur"</formula>
    </cfRule>
    <cfRule type="expression" dxfId="3" priority="2">
      <formula>$C4="Frais de déplacement moto &gt; 125 cm³"</formula>
    </cfRule>
    <cfRule type="expression" dxfId="2" priority="4">
      <formula>$C4="Frais de déplacement autre véhicule"</formula>
    </cfRule>
  </conditionalFormatting>
  <pageMargins left="0.70866141732283472" right="0.70866141732283472" top="0.74803149606299213" bottom="0.74803149606299213" header="0.31496062992125984" footer="0.31496062992125984"/>
  <pageSetup paperSize="9" scale="51" fitToHeight="0" orientation="landscape" r:id="rId1"/>
  <colBreaks count="1" manualBreakCount="1">
    <brk id="12" max="1048575" man="1"/>
  </colBreak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Listes!$A$97:$A$102</xm:f>
          </x14:formula1>
          <xm:sqref>D4:D46</xm:sqref>
        </x14:dataValidation>
        <x14:dataValidation type="list" allowBlank="1" showInputMessage="1" showErrorMessage="1">
          <x14:formula1>
            <xm:f>Listes!$G$3:$G$4</xm:f>
          </x14:formula1>
          <xm:sqref>F4:F46</xm:sqref>
        </x14:dataValidation>
        <x14:dataValidation type="list" allowBlank="1" showInputMessage="1" showErrorMessage="1">
          <x14:formula1>
            <xm:f>Listes!$G$77:$G$79</xm:f>
          </x14:formula1>
          <xm:sqref>J4:J46</xm:sqref>
        </x14:dataValidation>
        <x14:dataValidation type="list" allowBlank="1" showInputMessage="1" showErrorMessage="1">
          <x14:formula1>
            <xm:f>Listes!$B$97:$B$101</xm:f>
          </x14:formula1>
          <xm:sqref>C4:C46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>
    <tabColor theme="4" tint="0.39997558519241921"/>
    <pageSetUpPr fitToPage="1"/>
  </sheetPr>
  <dimension ref="A1:L36"/>
  <sheetViews>
    <sheetView zoomScaleNormal="100" workbookViewId="0">
      <pane ySplit="3" topLeftCell="A4" activePane="bottomLeft" state="frozen"/>
      <selection pane="bottomLeft" activeCell="G4" sqref="G4"/>
    </sheetView>
  </sheetViews>
  <sheetFormatPr baseColWidth="10" defaultRowHeight="15" x14ac:dyDescent="0.25"/>
  <cols>
    <col min="1" max="1" width="3.7109375" style="13" customWidth="1"/>
    <col min="2" max="2" width="50.7109375" style="13" customWidth="1"/>
    <col min="3" max="3" width="35.7109375" style="13" customWidth="1"/>
    <col min="4" max="4" width="30.7109375" style="13" customWidth="1"/>
    <col min="5" max="5" width="25.7109375" style="13" customWidth="1"/>
    <col min="6" max="9" width="15.7109375" style="13" customWidth="1"/>
    <col min="10" max="10" width="10.7109375" style="13" customWidth="1"/>
    <col min="11" max="11" width="15.7109375" style="13" customWidth="1"/>
    <col min="12" max="12" width="29.42578125" style="13" customWidth="1"/>
    <col min="13" max="13" width="25.7109375" style="13" customWidth="1"/>
    <col min="14" max="16384" width="11.42578125" style="13"/>
  </cols>
  <sheetData>
    <row r="1" spans="1:12" ht="30" customHeight="1" thickBot="1" x14ac:dyDescent="0.3">
      <c r="A1" s="278" t="s">
        <v>58</v>
      </c>
      <c r="B1" s="279"/>
      <c r="C1" s="279"/>
      <c r="D1" s="279"/>
      <c r="E1" s="279"/>
      <c r="F1" s="279"/>
      <c r="G1" s="279"/>
      <c r="H1" s="279"/>
      <c r="I1" s="279"/>
      <c r="J1" s="279"/>
      <c r="K1" s="280"/>
    </row>
    <row r="2" spans="1:12" s="34" customFormat="1" ht="20.100000000000001" customHeight="1" thickBot="1" x14ac:dyDescent="0.3">
      <c r="A2" s="283" t="s">
        <v>114</v>
      </c>
      <c r="B2" s="284"/>
      <c r="C2" s="284"/>
      <c r="D2" s="284"/>
      <c r="E2" s="284"/>
      <c r="F2" s="284"/>
      <c r="G2" s="284"/>
      <c r="H2" s="284"/>
      <c r="I2" s="284"/>
      <c r="J2" s="284"/>
      <c r="K2" s="285"/>
      <c r="L2" s="158"/>
    </row>
    <row r="3" spans="1:12" s="16" customFormat="1" ht="30" customHeight="1" thickBot="1" x14ac:dyDescent="0.3">
      <c r="A3" s="53" t="s">
        <v>0</v>
      </c>
      <c r="B3" s="54" t="s">
        <v>97</v>
      </c>
      <c r="C3" s="55" t="s">
        <v>94</v>
      </c>
      <c r="D3" s="54" t="s">
        <v>10</v>
      </c>
      <c r="E3" s="17" t="s">
        <v>11</v>
      </c>
      <c r="F3" s="18" t="s">
        <v>123</v>
      </c>
      <c r="G3" s="17" t="s">
        <v>124</v>
      </c>
      <c r="H3" s="54" t="s">
        <v>95</v>
      </c>
      <c r="I3" s="55" t="s">
        <v>106</v>
      </c>
      <c r="J3" s="55" t="s">
        <v>107</v>
      </c>
      <c r="K3" s="156" t="s">
        <v>122</v>
      </c>
    </row>
    <row r="4" spans="1:12" ht="20.100000000000001" customHeight="1" x14ac:dyDescent="0.25">
      <c r="A4" s="136" t="str">
        <f>IF($B4="","",Listes!$G118)</f>
        <v/>
      </c>
      <c r="B4" s="5"/>
      <c r="C4" s="5"/>
      <c r="D4" s="5"/>
      <c r="E4" s="5"/>
      <c r="F4" s="167"/>
      <c r="G4" s="167"/>
      <c r="H4" s="197"/>
      <c r="I4" s="192"/>
      <c r="J4" s="5"/>
      <c r="K4" s="29" t="str">
        <f t="shared" ref="K4:K33" si="0">IF($C4="","",$H4*$I4)</f>
        <v/>
      </c>
    </row>
    <row r="5" spans="1:12" ht="20.100000000000001" customHeight="1" x14ac:dyDescent="0.25">
      <c r="A5" s="30" t="str">
        <f>IF($B5="","",Listes!$G119)</f>
        <v/>
      </c>
      <c r="B5" s="6"/>
      <c r="C5" s="6"/>
      <c r="D5" s="6"/>
      <c r="E5" s="6"/>
      <c r="F5" s="168"/>
      <c r="G5" s="168"/>
      <c r="H5" s="198"/>
      <c r="I5" s="193"/>
      <c r="J5" s="6"/>
      <c r="K5" s="31" t="str">
        <f t="shared" si="0"/>
        <v/>
      </c>
    </row>
    <row r="6" spans="1:12" ht="20.100000000000001" customHeight="1" x14ac:dyDescent="0.25">
      <c r="A6" s="30" t="str">
        <f>IF($B6="","",Listes!$G120)</f>
        <v/>
      </c>
      <c r="B6" s="6"/>
      <c r="C6" s="6"/>
      <c r="D6" s="6"/>
      <c r="E6" s="6"/>
      <c r="F6" s="168"/>
      <c r="G6" s="168"/>
      <c r="H6" s="198"/>
      <c r="I6" s="193"/>
      <c r="J6" s="6"/>
      <c r="K6" s="31" t="str">
        <f t="shared" si="0"/>
        <v/>
      </c>
    </row>
    <row r="7" spans="1:12" ht="20.100000000000001" customHeight="1" x14ac:dyDescent="0.25">
      <c r="A7" s="30" t="str">
        <f>IF($B7="","",Listes!$G121)</f>
        <v/>
      </c>
      <c r="B7" s="6"/>
      <c r="C7" s="6"/>
      <c r="D7" s="6"/>
      <c r="E7" s="6"/>
      <c r="F7" s="168"/>
      <c r="G7" s="168"/>
      <c r="H7" s="198"/>
      <c r="I7" s="193"/>
      <c r="J7" s="6"/>
      <c r="K7" s="31" t="str">
        <f t="shared" si="0"/>
        <v/>
      </c>
    </row>
    <row r="8" spans="1:12" ht="20.100000000000001" customHeight="1" x14ac:dyDescent="0.25">
      <c r="A8" s="30" t="str">
        <f>IF($B8="","",Listes!$G122)</f>
        <v/>
      </c>
      <c r="B8" s="6"/>
      <c r="C8" s="6"/>
      <c r="D8" s="6"/>
      <c r="E8" s="6"/>
      <c r="F8" s="168"/>
      <c r="G8" s="168"/>
      <c r="H8" s="198"/>
      <c r="I8" s="193"/>
      <c r="J8" s="6"/>
      <c r="K8" s="31" t="str">
        <f t="shared" si="0"/>
        <v/>
      </c>
    </row>
    <row r="9" spans="1:12" ht="20.100000000000001" customHeight="1" x14ac:dyDescent="0.25">
      <c r="A9" s="30" t="str">
        <f>IF($B9="","",Listes!$G123)</f>
        <v/>
      </c>
      <c r="B9" s="6"/>
      <c r="C9" s="6"/>
      <c r="D9" s="6"/>
      <c r="E9" s="6"/>
      <c r="F9" s="168"/>
      <c r="G9" s="168"/>
      <c r="H9" s="198"/>
      <c r="I9" s="193"/>
      <c r="J9" s="6"/>
      <c r="K9" s="31" t="str">
        <f t="shared" si="0"/>
        <v/>
      </c>
    </row>
    <row r="10" spans="1:12" ht="20.100000000000001" customHeight="1" x14ac:dyDescent="0.25">
      <c r="A10" s="30" t="str">
        <f>IF($B10="","",Listes!$G124)</f>
        <v/>
      </c>
      <c r="B10" s="6"/>
      <c r="C10" s="6"/>
      <c r="D10" s="6"/>
      <c r="E10" s="6"/>
      <c r="F10" s="168"/>
      <c r="G10" s="168"/>
      <c r="H10" s="198"/>
      <c r="I10" s="193"/>
      <c r="J10" s="6"/>
      <c r="K10" s="31" t="str">
        <f t="shared" si="0"/>
        <v/>
      </c>
    </row>
    <row r="11" spans="1:12" ht="20.100000000000001" customHeight="1" x14ac:dyDescent="0.25">
      <c r="A11" s="30" t="str">
        <f>IF($B11="","",Listes!$G125)</f>
        <v/>
      </c>
      <c r="B11" s="6"/>
      <c r="C11" s="6"/>
      <c r="D11" s="6"/>
      <c r="E11" s="6"/>
      <c r="F11" s="168"/>
      <c r="G11" s="168"/>
      <c r="H11" s="198"/>
      <c r="I11" s="193"/>
      <c r="J11" s="6"/>
      <c r="K11" s="31" t="str">
        <f t="shared" si="0"/>
        <v/>
      </c>
    </row>
    <row r="12" spans="1:12" ht="20.100000000000001" customHeight="1" x14ac:dyDescent="0.25">
      <c r="A12" s="30" t="str">
        <f>IF($B12="","",Listes!$G126)</f>
        <v/>
      </c>
      <c r="B12" s="6"/>
      <c r="C12" s="6"/>
      <c r="D12" s="6"/>
      <c r="E12" s="6"/>
      <c r="F12" s="168"/>
      <c r="G12" s="168"/>
      <c r="H12" s="198"/>
      <c r="I12" s="193"/>
      <c r="J12" s="6"/>
      <c r="K12" s="31" t="str">
        <f t="shared" si="0"/>
        <v/>
      </c>
    </row>
    <row r="13" spans="1:12" ht="20.100000000000001" customHeight="1" x14ac:dyDescent="0.25">
      <c r="A13" s="30" t="str">
        <f>IF($B13="","",Listes!$G127)</f>
        <v/>
      </c>
      <c r="B13" s="6"/>
      <c r="C13" s="6"/>
      <c r="D13" s="6"/>
      <c r="E13" s="6"/>
      <c r="F13" s="168"/>
      <c r="G13" s="168"/>
      <c r="H13" s="198"/>
      <c r="I13" s="193"/>
      <c r="J13" s="6"/>
      <c r="K13" s="31" t="str">
        <f t="shared" si="0"/>
        <v/>
      </c>
    </row>
    <row r="14" spans="1:12" ht="20.100000000000001" customHeight="1" x14ac:dyDescent="0.25">
      <c r="A14" s="30" t="str">
        <f>IF($B14="","",Listes!$G128)</f>
        <v/>
      </c>
      <c r="B14" s="6"/>
      <c r="C14" s="6"/>
      <c r="D14" s="6"/>
      <c r="E14" s="6"/>
      <c r="F14" s="168"/>
      <c r="G14" s="168"/>
      <c r="H14" s="198"/>
      <c r="I14" s="193"/>
      <c r="J14" s="6"/>
      <c r="K14" s="31" t="str">
        <f t="shared" si="0"/>
        <v/>
      </c>
    </row>
    <row r="15" spans="1:12" ht="20.100000000000001" customHeight="1" x14ac:dyDescent="0.25">
      <c r="A15" s="30" t="str">
        <f>IF($B15="","",Listes!$G129)</f>
        <v/>
      </c>
      <c r="B15" s="6"/>
      <c r="C15" s="6"/>
      <c r="D15" s="6"/>
      <c r="E15" s="6"/>
      <c r="F15" s="168"/>
      <c r="G15" s="168"/>
      <c r="H15" s="198"/>
      <c r="I15" s="193"/>
      <c r="J15" s="6"/>
      <c r="K15" s="31" t="str">
        <f t="shared" si="0"/>
        <v/>
      </c>
    </row>
    <row r="16" spans="1:12" ht="20.100000000000001" customHeight="1" x14ac:dyDescent="0.25">
      <c r="A16" s="30" t="str">
        <f>IF($B16="","",Listes!$G130)</f>
        <v/>
      </c>
      <c r="B16" s="6"/>
      <c r="C16" s="6"/>
      <c r="D16" s="6"/>
      <c r="E16" s="6"/>
      <c r="F16" s="168"/>
      <c r="G16" s="168"/>
      <c r="H16" s="198"/>
      <c r="I16" s="193"/>
      <c r="J16" s="6"/>
      <c r="K16" s="31" t="str">
        <f t="shared" si="0"/>
        <v/>
      </c>
    </row>
    <row r="17" spans="1:11" ht="20.100000000000001" customHeight="1" x14ac:dyDescent="0.25">
      <c r="A17" s="30" t="str">
        <f>IF($B17="","",Listes!$G131)</f>
        <v/>
      </c>
      <c r="B17" s="6"/>
      <c r="C17" s="6"/>
      <c r="D17" s="6"/>
      <c r="E17" s="6"/>
      <c r="F17" s="168"/>
      <c r="G17" s="168"/>
      <c r="H17" s="198"/>
      <c r="I17" s="193"/>
      <c r="J17" s="6"/>
      <c r="K17" s="31" t="str">
        <f t="shared" si="0"/>
        <v/>
      </c>
    </row>
    <row r="18" spans="1:11" ht="20.100000000000001" customHeight="1" x14ac:dyDescent="0.25">
      <c r="A18" s="30" t="str">
        <f>IF($B18="","",Listes!$G132)</f>
        <v/>
      </c>
      <c r="B18" s="6"/>
      <c r="C18" s="6"/>
      <c r="D18" s="6"/>
      <c r="E18" s="6"/>
      <c r="F18" s="168"/>
      <c r="G18" s="168"/>
      <c r="H18" s="198"/>
      <c r="I18" s="193"/>
      <c r="J18" s="6"/>
      <c r="K18" s="31" t="str">
        <f t="shared" si="0"/>
        <v/>
      </c>
    </row>
    <row r="19" spans="1:11" ht="20.100000000000001" customHeight="1" x14ac:dyDescent="0.25">
      <c r="A19" s="30" t="str">
        <f>IF($B19="","",Listes!$G133)</f>
        <v/>
      </c>
      <c r="B19" s="6"/>
      <c r="C19" s="6"/>
      <c r="D19" s="6"/>
      <c r="E19" s="6"/>
      <c r="F19" s="168"/>
      <c r="G19" s="168"/>
      <c r="H19" s="198"/>
      <c r="I19" s="193"/>
      <c r="J19" s="6"/>
      <c r="K19" s="31" t="str">
        <f t="shared" si="0"/>
        <v/>
      </c>
    </row>
    <row r="20" spans="1:11" ht="20.100000000000001" customHeight="1" x14ac:dyDescent="0.25">
      <c r="A20" s="30" t="str">
        <f>IF($B20="","",Listes!$G134)</f>
        <v/>
      </c>
      <c r="B20" s="6"/>
      <c r="C20" s="6"/>
      <c r="D20" s="6"/>
      <c r="E20" s="6"/>
      <c r="F20" s="168"/>
      <c r="G20" s="168"/>
      <c r="H20" s="198"/>
      <c r="I20" s="193"/>
      <c r="J20" s="6"/>
      <c r="K20" s="31" t="str">
        <f t="shared" si="0"/>
        <v/>
      </c>
    </row>
    <row r="21" spans="1:11" ht="20.100000000000001" customHeight="1" x14ac:dyDescent="0.25">
      <c r="A21" s="30" t="str">
        <f>IF($B21="","",Listes!$G135)</f>
        <v/>
      </c>
      <c r="B21" s="6"/>
      <c r="C21" s="6"/>
      <c r="D21" s="6"/>
      <c r="E21" s="6"/>
      <c r="F21" s="168"/>
      <c r="G21" s="168"/>
      <c r="H21" s="198"/>
      <c r="I21" s="193"/>
      <c r="J21" s="6"/>
      <c r="K21" s="31" t="str">
        <f t="shared" si="0"/>
        <v/>
      </c>
    </row>
    <row r="22" spans="1:11" ht="20.100000000000001" customHeight="1" x14ac:dyDescent="0.25">
      <c r="A22" s="30" t="str">
        <f>IF($B22="","",Listes!$G136)</f>
        <v/>
      </c>
      <c r="B22" s="6"/>
      <c r="C22" s="6"/>
      <c r="D22" s="6"/>
      <c r="E22" s="6"/>
      <c r="F22" s="168"/>
      <c r="G22" s="168"/>
      <c r="H22" s="198"/>
      <c r="I22" s="193"/>
      <c r="J22" s="6"/>
      <c r="K22" s="31" t="str">
        <f t="shared" si="0"/>
        <v/>
      </c>
    </row>
    <row r="23" spans="1:11" ht="20.100000000000001" customHeight="1" x14ac:dyDescent="0.25">
      <c r="A23" s="30" t="str">
        <f>IF($B23="","",Listes!$G137)</f>
        <v/>
      </c>
      <c r="B23" s="6"/>
      <c r="C23" s="6"/>
      <c r="D23" s="6"/>
      <c r="E23" s="6"/>
      <c r="F23" s="168"/>
      <c r="G23" s="168"/>
      <c r="H23" s="198"/>
      <c r="I23" s="193"/>
      <c r="J23" s="6"/>
      <c r="K23" s="31" t="str">
        <f t="shared" si="0"/>
        <v/>
      </c>
    </row>
    <row r="24" spans="1:11" ht="20.100000000000001" customHeight="1" x14ac:dyDescent="0.25">
      <c r="A24" s="30" t="str">
        <f>IF($B24="","",Listes!$G138)</f>
        <v/>
      </c>
      <c r="B24" s="6"/>
      <c r="C24" s="6"/>
      <c r="D24" s="6"/>
      <c r="E24" s="6"/>
      <c r="F24" s="168"/>
      <c r="G24" s="168"/>
      <c r="H24" s="198"/>
      <c r="I24" s="193"/>
      <c r="J24" s="6"/>
      <c r="K24" s="31" t="str">
        <f t="shared" si="0"/>
        <v/>
      </c>
    </row>
    <row r="25" spans="1:11" ht="20.100000000000001" customHeight="1" x14ac:dyDescent="0.25">
      <c r="A25" s="30" t="str">
        <f>IF($B25="","",Listes!$G139)</f>
        <v/>
      </c>
      <c r="B25" s="6"/>
      <c r="C25" s="6"/>
      <c r="D25" s="6"/>
      <c r="E25" s="6"/>
      <c r="F25" s="168"/>
      <c r="G25" s="168"/>
      <c r="H25" s="198"/>
      <c r="I25" s="193"/>
      <c r="J25" s="6"/>
      <c r="K25" s="31" t="str">
        <f t="shared" si="0"/>
        <v/>
      </c>
    </row>
    <row r="26" spans="1:11" ht="20.100000000000001" customHeight="1" x14ac:dyDescent="0.25">
      <c r="A26" s="30" t="str">
        <f>IF($B26="","",Listes!$G140)</f>
        <v/>
      </c>
      <c r="B26" s="6"/>
      <c r="C26" s="6"/>
      <c r="D26" s="6"/>
      <c r="E26" s="6"/>
      <c r="F26" s="168"/>
      <c r="G26" s="168"/>
      <c r="H26" s="198"/>
      <c r="I26" s="193"/>
      <c r="J26" s="6"/>
      <c r="K26" s="31" t="str">
        <f t="shared" si="0"/>
        <v/>
      </c>
    </row>
    <row r="27" spans="1:11" ht="20.100000000000001" customHeight="1" x14ac:dyDescent="0.25">
      <c r="A27" s="30" t="str">
        <f>IF($B27="","",Listes!$G141)</f>
        <v/>
      </c>
      <c r="B27" s="6"/>
      <c r="C27" s="6"/>
      <c r="D27" s="6"/>
      <c r="E27" s="6"/>
      <c r="F27" s="168"/>
      <c r="G27" s="168"/>
      <c r="H27" s="198"/>
      <c r="I27" s="193"/>
      <c r="J27" s="6"/>
      <c r="K27" s="31" t="str">
        <f t="shared" si="0"/>
        <v/>
      </c>
    </row>
    <row r="28" spans="1:11" ht="20.100000000000001" customHeight="1" x14ac:dyDescent="0.25">
      <c r="A28" s="30" t="str">
        <f>IF($B28="","",Listes!$G142)</f>
        <v/>
      </c>
      <c r="B28" s="6"/>
      <c r="C28" s="6"/>
      <c r="D28" s="6"/>
      <c r="E28" s="6"/>
      <c r="F28" s="168"/>
      <c r="G28" s="168"/>
      <c r="H28" s="198"/>
      <c r="I28" s="193"/>
      <c r="J28" s="6"/>
      <c r="K28" s="31" t="str">
        <f t="shared" si="0"/>
        <v/>
      </c>
    </row>
    <row r="29" spans="1:11" ht="20.100000000000001" customHeight="1" x14ac:dyDescent="0.25">
      <c r="A29" s="30" t="str">
        <f>IF($B29="","",Listes!$G143)</f>
        <v/>
      </c>
      <c r="B29" s="6"/>
      <c r="C29" s="6"/>
      <c r="D29" s="6"/>
      <c r="E29" s="6"/>
      <c r="F29" s="168"/>
      <c r="G29" s="168"/>
      <c r="H29" s="198"/>
      <c r="I29" s="193"/>
      <c r="J29" s="6"/>
      <c r="K29" s="31" t="str">
        <f t="shared" si="0"/>
        <v/>
      </c>
    </row>
    <row r="30" spans="1:11" ht="20.100000000000001" customHeight="1" x14ac:dyDescent="0.25">
      <c r="A30" s="30" t="str">
        <f>IF($B30="","",Listes!$G144)</f>
        <v/>
      </c>
      <c r="B30" s="6"/>
      <c r="C30" s="6"/>
      <c r="D30" s="6"/>
      <c r="E30" s="6"/>
      <c r="F30" s="168"/>
      <c r="G30" s="168"/>
      <c r="H30" s="198"/>
      <c r="I30" s="193"/>
      <c r="J30" s="6"/>
      <c r="K30" s="31" t="str">
        <f t="shared" si="0"/>
        <v/>
      </c>
    </row>
    <row r="31" spans="1:11" ht="20.100000000000001" customHeight="1" x14ac:dyDescent="0.25">
      <c r="A31" s="30" t="str">
        <f>IF($B31="","",Listes!$G145)</f>
        <v/>
      </c>
      <c r="B31" s="6"/>
      <c r="C31" s="6"/>
      <c r="D31" s="6"/>
      <c r="E31" s="6"/>
      <c r="F31" s="168"/>
      <c r="G31" s="168"/>
      <c r="H31" s="198"/>
      <c r="I31" s="193"/>
      <c r="J31" s="6"/>
      <c r="K31" s="31" t="str">
        <f t="shared" si="0"/>
        <v/>
      </c>
    </row>
    <row r="32" spans="1:11" ht="20.100000000000001" customHeight="1" x14ac:dyDescent="0.25">
      <c r="A32" s="30" t="str">
        <f>IF($B32="","",Listes!$G146)</f>
        <v/>
      </c>
      <c r="B32" s="6"/>
      <c r="C32" s="6"/>
      <c r="D32" s="6"/>
      <c r="E32" s="6"/>
      <c r="F32" s="168"/>
      <c r="G32" s="168"/>
      <c r="H32" s="198"/>
      <c r="I32" s="193"/>
      <c r="J32" s="6"/>
      <c r="K32" s="31" t="str">
        <f t="shared" si="0"/>
        <v/>
      </c>
    </row>
    <row r="33" spans="1:11" ht="20.100000000000001" customHeight="1" thickBot="1" x14ac:dyDescent="0.3">
      <c r="A33" s="30" t="str">
        <f>IF($B33="","",Listes!$G147)</f>
        <v/>
      </c>
      <c r="B33" s="6"/>
      <c r="C33" s="6"/>
      <c r="D33" s="6"/>
      <c r="E33" s="6"/>
      <c r="F33" s="168"/>
      <c r="G33" s="168"/>
      <c r="H33" s="198"/>
      <c r="I33" s="193"/>
      <c r="J33" s="6"/>
      <c r="K33" s="31" t="str">
        <f t="shared" si="0"/>
        <v/>
      </c>
    </row>
    <row r="34" spans="1:11" ht="30" customHeight="1" thickBot="1" x14ac:dyDescent="0.3">
      <c r="A34" s="286"/>
      <c r="B34" s="287"/>
      <c r="C34" s="287"/>
      <c r="D34" s="287"/>
      <c r="E34" s="287"/>
      <c r="F34" s="287"/>
      <c r="G34" s="287"/>
      <c r="H34" s="288"/>
      <c r="I34" s="299" t="s">
        <v>48</v>
      </c>
      <c r="J34" s="300"/>
      <c r="K34" s="140">
        <f>SUM(K4:K33)</f>
        <v>0</v>
      </c>
    </row>
    <row r="35" spans="1:11" x14ac:dyDescent="0.25">
      <c r="A35" s="145"/>
      <c r="B35" s="145"/>
      <c r="C35" s="145"/>
      <c r="D35" s="145"/>
      <c r="H35" s="145"/>
      <c r="I35" s="32"/>
      <c r="J35" s="32"/>
      <c r="K35" s="43"/>
    </row>
    <row r="36" spans="1:11" x14ac:dyDescent="0.25">
      <c r="K36" s="145"/>
    </row>
  </sheetData>
  <sheetProtection password="C9BF" sheet="1" selectLockedCells="1"/>
  <mergeCells count="4">
    <mergeCell ref="A1:K1"/>
    <mergeCell ref="I34:J34"/>
    <mergeCell ref="A2:K2"/>
    <mergeCell ref="A34:H34"/>
  </mergeCells>
  <pageMargins left="0.70866141732283472" right="0.70866141732283472" top="0.74803149606299213" bottom="0.74803149606299213" header="0.31496062992125984" footer="0.31496062992125984"/>
  <pageSetup paperSize="9" scale="56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Listes!$H$77:$H$91</xm:f>
          </x14:formula1>
          <xm:sqref>J4:J33</xm:sqref>
        </x14:dataValidation>
        <x14:dataValidation type="list" allowBlank="1" showInputMessage="1" showErrorMessage="1">
          <x14:formula1>
            <xm:f>Listes!$H$3:$H$75</xm:f>
          </x14:formula1>
          <xm:sqref>C4:C33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13</vt:i4>
      </vt:variant>
      <vt:variant>
        <vt:lpstr>Plages nommées</vt:lpstr>
      </vt:variant>
      <vt:variant>
        <vt:i4>23</vt:i4>
      </vt:variant>
    </vt:vector>
  </HeadingPairs>
  <TitlesOfParts>
    <vt:vector size="36" baseType="lpstr">
      <vt:lpstr>Synthèse dépenses</vt:lpstr>
      <vt:lpstr>Sur factures</vt:lpstr>
      <vt:lpstr>Auto-construction</vt:lpstr>
      <vt:lpstr>Rémunération sur frais réels</vt:lpstr>
      <vt:lpstr>Proratisées-Frais de structures</vt:lpstr>
      <vt:lpstr>Frais réels</vt:lpstr>
      <vt:lpstr>Forfaitaires</vt:lpstr>
      <vt:lpstr>Barèmes</vt:lpstr>
      <vt:lpstr>Bénévolat</vt:lpstr>
      <vt:lpstr>Contribution en nature</vt:lpstr>
      <vt:lpstr>Charges d'amortissement</vt:lpstr>
      <vt:lpstr>Recettes</vt:lpstr>
      <vt:lpstr>Listes</vt:lpstr>
      <vt:lpstr>Barge</vt:lpstr>
      <vt:lpstr>'Auto-construction'!Impression_des_titres</vt:lpstr>
      <vt:lpstr>Barèmes!Impression_des_titres</vt:lpstr>
      <vt:lpstr>Bénévolat!Impression_des_titres</vt:lpstr>
      <vt:lpstr>'Charges d''amortissement'!Impression_des_titres</vt:lpstr>
      <vt:lpstr>'Contribution en nature'!Impression_des_titres</vt:lpstr>
      <vt:lpstr>Forfaitaires!Impression_des_titres</vt:lpstr>
      <vt:lpstr>'Frais réels'!Impression_des_titres</vt:lpstr>
      <vt:lpstr>Recettes!Impression_des_titres</vt:lpstr>
      <vt:lpstr>'Rémunération sur frais réels'!Impression_des_titres</vt:lpstr>
      <vt:lpstr>'Sur factures'!Impression_des_titres</vt:lpstr>
      <vt:lpstr>'Auto-construction'!Zone_d_impression</vt:lpstr>
      <vt:lpstr>Barèmes!Zone_d_impression</vt:lpstr>
      <vt:lpstr>Bénévolat!Zone_d_impression</vt:lpstr>
      <vt:lpstr>'Charges d''amortissement'!Zone_d_impression</vt:lpstr>
      <vt:lpstr>'Contribution en nature'!Zone_d_impression</vt:lpstr>
      <vt:lpstr>Forfaitaires!Zone_d_impression</vt:lpstr>
      <vt:lpstr>'Frais réels'!Zone_d_impression</vt:lpstr>
      <vt:lpstr>'Proratisées-Frais de structures'!Zone_d_impression</vt:lpstr>
      <vt:lpstr>Recettes!Zone_d_impression</vt:lpstr>
      <vt:lpstr>'Rémunération sur frais réels'!Zone_d_impression</vt:lpstr>
      <vt:lpstr>'Sur factures'!Zone_d_impression</vt:lpstr>
      <vt:lpstr>'Synthèse dépenses'!Zone_d_impression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Gauvain Meulle</dc:creator>
  <cp:lastModifiedBy>Romain DOL</cp:lastModifiedBy>
  <cp:lastPrinted>2022-03-09T08:16:12Z</cp:lastPrinted>
  <dcterms:created xsi:type="dcterms:W3CDTF">2015-12-18T05:22:04Z</dcterms:created>
  <dcterms:modified xsi:type="dcterms:W3CDTF">2024-02-21T13:55:34Z</dcterms:modified>
</cp:coreProperties>
</file>