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FEADER\1045-MODELES\M04\TO 4.1.1\05_PAIEMENT\"/>
    </mc:Choice>
  </mc:AlternateContent>
  <bookViews>
    <workbookView xWindow="0" yWindow="0" windowWidth="28800" windowHeight="11730" tabRatio="771"/>
  </bookViews>
  <sheets>
    <sheet name="Synthèse dépenses" sheetId="3" r:id="rId1"/>
    <sheet name="Sur factures" sheetId="1" r:id="rId2"/>
    <sheet name="Auto-construction" sheetId="19" r:id="rId3"/>
    <sheet name="Rémunération sur frais réels" sheetId="12" state="hidden" r:id="rId4"/>
    <sheet name="Proratisées-Frais de structures" sheetId="7" state="hidden" r:id="rId5"/>
    <sheet name="Frais réels" sheetId="16" state="hidden" r:id="rId6"/>
    <sheet name="Forfaitaires" sheetId="18" state="hidden" r:id="rId7"/>
    <sheet name="Barèmes" sheetId="9" state="hidden" r:id="rId8"/>
    <sheet name="Bénévolat" sheetId="15" state="hidden" r:id="rId9"/>
    <sheet name="Contribution en nature" sheetId="6" r:id="rId10"/>
    <sheet name="Charges d'amortissement" sheetId="14" r:id="rId11"/>
    <sheet name="Recettes" sheetId="10" state="hidden" r:id="rId12"/>
    <sheet name="Listes" sheetId="2" state="hidden" r:id="rId13"/>
  </sheets>
  <definedNames>
    <definedName name="Barge">Listes!$F$124:$I$124</definedName>
    <definedName name="_xlnm.Print_Titles" localSheetId="2">'Auto-construction'!$1:$3</definedName>
    <definedName name="_xlnm.Print_Titles" localSheetId="7">Barèmes!$1:$3</definedName>
    <definedName name="_xlnm.Print_Titles" localSheetId="8">Bénévolat!$1:$3</definedName>
    <definedName name="_xlnm.Print_Titles" localSheetId="10">'Charges d''amortissement'!$1:$3</definedName>
    <definedName name="_xlnm.Print_Titles" localSheetId="9">'Contribution en nature'!$1:$3</definedName>
    <definedName name="_xlnm.Print_Titles" localSheetId="6">Forfaitaires!$1:$3</definedName>
    <definedName name="_xlnm.Print_Titles" localSheetId="5">'Frais réels'!$1:$3</definedName>
    <definedName name="_xlnm.Print_Titles" localSheetId="11">Recettes!$1:$3</definedName>
    <definedName name="_xlnm.Print_Titles" localSheetId="3">'Rémunération sur frais réels'!$1:$3</definedName>
    <definedName name="_xlnm.Print_Titles" localSheetId="1">'Sur factures'!$1:$3</definedName>
    <definedName name="_xlnm.Print_Area" localSheetId="2">'Auto-construction'!$A$1:$K$34</definedName>
    <definedName name="_xlnm.Print_Area" localSheetId="7">Barèmes!$A$1:$M$55</definedName>
    <definedName name="_xlnm.Print_Area" localSheetId="8">Bénévolat!$A$1:$L$34</definedName>
    <definedName name="_xlnm.Print_Area" localSheetId="10">'Charges d''amortissement'!$A$1:$I$34</definedName>
    <definedName name="_xlnm.Print_Area" localSheetId="9">'Contribution en nature'!$A$1:$J$34</definedName>
    <definedName name="_xlnm.Print_Area" localSheetId="6">Forfaitaires!$A$1:$K$34</definedName>
    <definedName name="_xlnm.Print_Area" localSheetId="5">'Frais réels'!$A$1:$I$34</definedName>
    <definedName name="_xlnm.Print_Area" localSheetId="4">'Proratisées-Frais de structures'!$A$1:$G$5</definedName>
    <definedName name="_xlnm.Print_Area" localSheetId="11">Recettes!$A$1:$F$24</definedName>
    <definedName name="_xlnm.Print_Area" localSheetId="3">'Rémunération sur frais réels'!$A$1:$N$58</definedName>
    <definedName name="_xlnm.Print_Area" localSheetId="1">'Sur factures'!$A$1:$K$131</definedName>
    <definedName name="_xlnm.Print_Area" localSheetId="0">'Synthèse dépenses'!$A$1:$K$59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3" l="1"/>
  <c r="C48" i="3"/>
  <c r="G48" i="3"/>
  <c r="G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19" i="3"/>
  <c r="C34" i="3" l="1"/>
  <c r="C49" i="3"/>
  <c r="C47" i="3"/>
  <c r="C46" i="3"/>
  <c r="C45" i="3"/>
  <c r="C44" i="3"/>
  <c r="C43" i="3"/>
  <c r="C42" i="3"/>
  <c r="C41" i="3"/>
  <c r="C40" i="3"/>
  <c r="C39" i="3"/>
  <c r="C38" i="3"/>
  <c r="G49" i="3" l="1"/>
  <c r="G40" i="3"/>
  <c r="G41" i="3"/>
  <c r="G42" i="3"/>
  <c r="G43" i="3"/>
  <c r="G44" i="3"/>
  <c r="G45" i="3"/>
  <c r="G46" i="3"/>
  <c r="G47" i="3"/>
  <c r="G37" i="3"/>
  <c r="G38" i="3"/>
  <c r="G39" i="3"/>
  <c r="G28" i="3"/>
  <c r="G29" i="3"/>
  <c r="G30" i="3"/>
  <c r="G31" i="3"/>
  <c r="G32" i="3"/>
  <c r="G33" i="3"/>
  <c r="G34" i="3"/>
  <c r="G35" i="3"/>
  <c r="G36" i="3"/>
  <c r="L7" i="9" l="1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A146" i="2"/>
  <c r="B146" i="2"/>
  <c r="L5" i="9" s="1"/>
  <c r="C146" i="2"/>
  <c r="A147" i="2"/>
  <c r="B147" i="2"/>
  <c r="C147" i="2"/>
  <c r="L6" i="9" s="1"/>
  <c r="A148" i="2"/>
  <c r="B148" i="2"/>
  <c r="C148" i="2"/>
  <c r="A149" i="2"/>
  <c r="B149" i="2"/>
  <c r="C149" i="2"/>
  <c r="A150" i="2"/>
  <c r="B150" i="2"/>
  <c r="C150" i="2"/>
  <c r="A151" i="2"/>
  <c r="B151" i="2"/>
  <c r="C151" i="2"/>
  <c r="A152" i="2"/>
  <c r="B152" i="2"/>
  <c r="C152" i="2"/>
  <c r="A153" i="2"/>
  <c r="B153" i="2"/>
  <c r="C153" i="2"/>
  <c r="A154" i="2"/>
  <c r="B154" i="2"/>
  <c r="C154" i="2"/>
  <c r="A155" i="2"/>
  <c r="B155" i="2"/>
  <c r="C155" i="2"/>
  <c r="A156" i="2"/>
  <c r="B156" i="2"/>
  <c r="C156" i="2"/>
  <c r="A157" i="2"/>
  <c r="B157" i="2"/>
  <c r="C157" i="2"/>
  <c r="A158" i="2"/>
  <c r="B158" i="2"/>
  <c r="C158" i="2"/>
  <c r="A159" i="2"/>
  <c r="B159" i="2"/>
  <c r="C159" i="2"/>
  <c r="A160" i="2"/>
  <c r="B160" i="2"/>
  <c r="C160" i="2"/>
  <c r="A161" i="2"/>
  <c r="B161" i="2"/>
  <c r="C161" i="2"/>
  <c r="A162" i="2"/>
  <c r="B162" i="2"/>
  <c r="C162" i="2"/>
  <c r="A163" i="2"/>
  <c r="B163" i="2"/>
  <c r="C163" i="2"/>
  <c r="A164" i="2"/>
  <c r="B164" i="2"/>
  <c r="C164" i="2"/>
  <c r="A165" i="2"/>
  <c r="B165" i="2"/>
  <c r="C165" i="2"/>
  <c r="A166" i="2"/>
  <c r="B166" i="2"/>
  <c r="C166" i="2"/>
  <c r="A167" i="2"/>
  <c r="B167" i="2"/>
  <c r="C167" i="2"/>
  <c r="A168" i="2"/>
  <c r="B168" i="2"/>
  <c r="C168" i="2"/>
  <c r="A169" i="2"/>
  <c r="B169" i="2"/>
  <c r="C169" i="2"/>
  <c r="A170" i="2"/>
  <c r="B170" i="2"/>
  <c r="C170" i="2"/>
  <c r="A171" i="2"/>
  <c r="B171" i="2"/>
  <c r="C171" i="2"/>
  <c r="A172" i="2"/>
  <c r="B172" i="2"/>
  <c r="C172" i="2"/>
  <c r="A173" i="2"/>
  <c r="B173" i="2"/>
  <c r="C173" i="2"/>
  <c r="A174" i="2"/>
  <c r="B174" i="2"/>
  <c r="C174" i="2"/>
  <c r="A175" i="2"/>
  <c r="B175" i="2"/>
  <c r="C175" i="2"/>
  <c r="A176" i="2"/>
  <c r="B176" i="2"/>
  <c r="C176" i="2"/>
  <c r="A177" i="2"/>
  <c r="B177" i="2"/>
  <c r="C177" i="2"/>
  <c r="A178" i="2"/>
  <c r="B178" i="2"/>
  <c r="C178" i="2"/>
  <c r="A179" i="2"/>
  <c r="B179" i="2"/>
  <c r="C179" i="2"/>
  <c r="A180" i="2"/>
  <c r="B180" i="2"/>
  <c r="C180" i="2"/>
  <c r="A181" i="2"/>
  <c r="B181" i="2"/>
  <c r="C181" i="2"/>
  <c r="A182" i="2"/>
  <c r="B182" i="2"/>
  <c r="C182" i="2"/>
  <c r="A183" i="2"/>
  <c r="B183" i="2"/>
  <c r="C183" i="2"/>
  <c r="A184" i="2"/>
  <c r="B184" i="2"/>
  <c r="C184" i="2"/>
  <c r="A185" i="2"/>
  <c r="B185" i="2"/>
  <c r="C185" i="2"/>
  <c r="A186" i="2"/>
  <c r="B186" i="2"/>
  <c r="C186" i="2"/>
  <c r="A187" i="2"/>
  <c r="B187" i="2"/>
  <c r="C187" i="2"/>
  <c r="A188" i="2"/>
  <c r="B188" i="2"/>
  <c r="C188" i="2"/>
  <c r="A189" i="2"/>
  <c r="B189" i="2"/>
  <c r="C189" i="2"/>
  <c r="A190" i="2"/>
  <c r="B190" i="2"/>
  <c r="C190" i="2"/>
  <c r="A191" i="2"/>
  <c r="B191" i="2"/>
  <c r="C191" i="2"/>
  <c r="A192" i="2"/>
  <c r="B192" i="2"/>
  <c r="C192" i="2"/>
  <c r="A193" i="2"/>
  <c r="B193" i="2"/>
  <c r="C193" i="2"/>
  <c r="A194" i="2"/>
  <c r="B194" i="2"/>
  <c r="C194" i="2"/>
  <c r="A195" i="2"/>
  <c r="B195" i="2"/>
  <c r="C195" i="2"/>
  <c r="A196" i="2"/>
  <c r="B196" i="2"/>
  <c r="C196" i="2"/>
  <c r="A197" i="2"/>
  <c r="B197" i="2"/>
  <c r="C197" i="2"/>
  <c r="A198" i="2"/>
  <c r="B198" i="2"/>
  <c r="C198" i="2"/>
  <c r="A199" i="2"/>
  <c r="B199" i="2"/>
  <c r="C199" i="2"/>
  <c r="A200" i="2"/>
  <c r="B200" i="2"/>
  <c r="C200" i="2"/>
  <c r="A201" i="2"/>
  <c r="B201" i="2"/>
  <c r="C201" i="2"/>
  <c r="A202" i="2"/>
  <c r="B202" i="2"/>
  <c r="C202" i="2"/>
  <c r="A203" i="2"/>
  <c r="B203" i="2"/>
  <c r="C203" i="2"/>
  <c r="A204" i="2"/>
  <c r="B204" i="2"/>
  <c r="C204" i="2"/>
  <c r="A205" i="2"/>
  <c r="B205" i="2"/>
  <c r="C205" i="2"/>
  <c r="A206" i="2"/>
  <c r="B206" i="2"/>
  <c r="C206" i="2"/>
  <c r="A207" i="2"/>
  <c r="B207" i="2"/>
  <c r="C207" i="2"/>
  <c r="A208" i="2"/>
  <c r="B208" i="2"/>
  <c r="C208" i="2"/>
  <c r="A209" i="2"/>
  <c r="B209" i="2"/>
  <c r="C209" i="2"/>
  <c r="A210" i="2"/>
  <c r="B210" i="2"/>
  <c r="C210" i="2"/>
  <c r="A211" i="2"/>
  <c r="B211" i="2"/>
  <c r="C211" i="2"/>
  <c r="A212" i="2"/>
  <c r="B212" i="2"/>
  <c r="C212" i="2"/>
  <c r="A213" i="2"/>
  <c r="B213" i="2"/>
  <c r="C213" i="2"/>
  <c r="A214" i="2"/>
  <c r="B214" i="2"/>
  <c r="C214" i="2"/>
  <c r="A215" i="2"/>
  <c r="B215" i="2"/>
  <c r="C215" i="2"/>
  <c r="A216" i="2"/>
  <c r="B216" i="2"/>
  <c r="C216" i="2"/>
  <c r="A217" i="2"/>
  <c r="B217" i="2"/>
  <c r="C217" i="2"/>
  <c r="A218" i="2"/>
  <c r="B218" i="2"/>
  <c r="C218" i="2"/>
  <c r="A219" i="2"/>
  <c r="B219" i="2"/>
  <c r="C219" i="2"/>
  <c r="A220" i="2"/>
  <c r="B220" i="2"/>
  <c r="C220" i="2"/>
  <c r="A221" i="2"/>
  <c r="B221" i="2"/>
  <c r="C221" i="2"/>
  <c r="A222" i="2"/>
  <c r="B222" i="2"/>
  <c r="C222" i="2"/>
  <c r="A223" i="2"/>
  <c r="B223" i="2"/>
  <c r="C223" i="2"/>
  <c r="A224" i="2"/>
  <c r="B224" i="2"/>
  <c r="C224" i="2"/>
  <c r="A225" i="2"/>
  <c r="B225" i="2"/>
  <c r="C225" i="2"/>
  <c r="A226" i="2"/>
  <c r="B226" i="2"/>
  <c r="C226" i="2"/>
  <c r="A227" i="2"/>
  <c r="B227" i="2"/>
  <c r="C227" i="2"/>
  <c r="A228" i="2"/>
  <c r="B228" i="2"/>
  <c r="C228" i="2"/>
  <c r="A229" i="2"/>
  <c r="B229" i="2"/>
  <c r="C229" i="2"/>
  <c r="A230" i="2"/>
  <c r="B230" i="2"/>
  <c r="C230" i="2"/>
  <c r="A231" i="2"/>
  <c r="B231" i="2"/>
  <c r="C231" i="2"/>
  <c r="A232" i="2"/>
  <c r="B232" i="2"/>
  <c r="C232" i="2"/>
  <c r="A233" i="2"/>
  <c r="B233" i="2"/>
  <c r="C233" i="2"/>
  <c r="A234" i="2"/>
  <c r="B234" i="2"/>
  <c r="C234" i="2"/>
  <c r="A235" i="2"/>
  <c r="B235" i="2"/>
  <c r="C235" i="2"/>
  <c r="A236" i="2"/>
  <c r="B236" i="2"/>
  <c r="C236" i="2"/>
  <c r="A237" i="2"/>
  <c r="B237" i="2"/>
  <c r="C237" i="2"/>
  <c r="A238" i="2"/>
  <c r="B238" i="2"/>
  <c r="C238" i="2"/>
  <c r="A239" i="2"/>
  <c r="B239" i="2"/>
  <c r="C239" i="2"/>
  <c r="A240" i="2"/>
  <c r="B240" i="2"/>
  <c r="C240" i="2"/>
  <c r="A241" i="2"/>
  <c r="B241" i="2"/>
  <c r="C241" i="2"/>
  <c r="A242" i="2"/>
  <c r="B242" i="2"/>
  <c r="C242" i="2"/>
  <c r="A243" i="2"/>
  <c r="B243" i="2"/>
  <c r="C243" i="2"/>
  <c r="A244" i="2"/>
  <c r="B244" i="2"/>
  <c r="C244" i="2"/>
  <c r="A245" i="2"/>
  <c r="B245" i="2"/>
  <c r="C245" i="2"/>
  <c r="A246" i="2"/>
  <c r="B246" i="2"/>
  <c r="C246" i="2"/>
  <c r="A247" i="2"/>
  <c r="B247" i="2"/>
  <c r="C247" i="2"/>
  <c r="A248" i="2"/>
  <c r="B248" i="2"/>
  <c r="C248" i="2"/>
  <c r="A249" i="2"/>
  <c r="B249" i="2"/>
  <c r="C249" i="2"/>
  <c r="A250" i="2"/>
  <c r="B250" i="2"/>
  <c r="C250" i="2"/>
  <c r="A251" i="2"/>
  <c r="B251" i="2"/>
  <c r="C251" i="2"/>
  <c r="A252" i="2"/>
  <c r="B252" i="2"/>
  <c r="C252" i="2"/>
  <c r="A253" i="2"/>
  <c r="B253" i="2"/>
  <c r="C253" i="2"/>
  <c r="A254" i="2"/>
  <c r="B254" i="2"/>
  <c r="C254" i="2"/>
  <c r="A255" i="2"/>
  <c r="B255" i="2"/>
  <c r="C255" i="2"/>
  <c r="A256" i="2"/>
  <c r="B256" i="2"/>
  <c r="C256" i="2"/>
  <c r="A257" i="2"/>
  <c r="B257" i="2"/>
  <c r="C257" i="2"/>
  <c r="A258" i="2"/>
  <c r="B258" i="2"/>
  <c r="C258" i="2"/>
  <c r="A259" i="2"/>
  <c r="B259" i="2"/>
  <c r="C259" i="2"/>
  <c r="A260" i="2"/>
  <c r="B260" i="2"/>
  <c r="C260" i="2"/>
  <c r="A261" i="2"/>
  <c r="B261" i="2"/>
  <c r="C261" i="2"/>
  <c r="A262" i="2"/>
  <c r="B262" i="2"/>
  <c r="C262" i="2"/>
  <c r="A263" i="2"/>
  <c r="B263" i="2"/>
  <c r="C263" i="2"/>
  <c r="A264" i="2"/>
  <c r="B264" i="2"/>
  <c r="C264" i="2"/>
  <c r="C145" i="2"/>
  <c r="B145" i="2"/>
  <c r="A145" i="2"/>
  <c r="L4" i="9" s="1"/>
  <c r="A5" i="9" l="1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N5" i="12" l="1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M4" i="9" l="1"/>
  <c r="K5" i="19" l="1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4" i="19"/>
  <c r="G20" i="3" l="1"/>
  <c r="G21" i="3"/>
  <c r="G22" i="3"/>
  <c r="G23" i="3"/>
  <c r="G24" i="3"/>
  <c r="G25" i="3"/>
  <c r="G26" i="3"/>
  <c r="G27" i="3"/>
  <c r="K48" i="3" l="1"/>
  <c r="C27" i="3"/>
  <c r="C28" i="3"/>
  <c r="C29" i="3"/>
  <c r="C30" i="3"/>
  <c r="C32" i="3"/>
  <c r="C33" i="3"/>
  <c r="C26" i="3"/>
  <c r="C35" i="3" l="1"/>
  <c r="J4" i="19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4" i="15"/>
  <c r="K5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4" i="18"/>
  <c r="A4" i="12"/>
  <c r="N4" i="12"/>
  <c r="A5" i="15" l="1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4" i="15"/>
  <c r="A5" i="10" l="1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4" i="10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4" i="14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4" i="6"/>
  <c r="A4" i="9"/>
  <c r="K34" i="18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4" i="18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4" i="19"/>
  <c r="A5" i="19" l="1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120" i="1"/>
  <c r="A121" i="1"/>
  <c r="A122" i="1"/>
  <c r="A123" i="1"/>
  <c r="A124" i="1"/>
  <c r="A125" i="1"/>
  <c r="A126" i="1"/>
  <c r="A127" i="1"/>
  <c r="A128" i="1"/>
  <c r="A129" i="1"/>
  <c r="A130" i="1"/>
  <c r="M55" i="9" l="1"/>
  <c r="F24" i="10"/>
  <c r="K34" i="19" l="1"/>
  <c r="C20" i="3" s="1"/>
  <c r="I34" i="14"/>
  <c r="C22" i="3" s="1"/>
  <c r="J34" i="6" l="1"/>
  <c r="C21" i="3" s="1"/>
  <c r="L34" i="15" l="1"/>
  <c r="K131" i="1" l="1"/>
  <c r="C19" i="3" s="1"/>
  <c r="C23" i="3" s="1"/>
  <c r="N58" i="12" l="1"/>
  <c r="G4" i="7" s="1"/>
  <c r="G5" i="7" s="1"/>
  <c r="I34" i="16" l="1"/>
</calcChain>
</file>

<file path=xl/sharedStrings.xml><?xml version="1.0" encoding="utf-8"?>
<sst xmlns="http://schemas.openxmlformats.org/spreadsheetml/2006/main" count="520" uniqueCount="245">
  <si>
    <t>N°</t>
  </si>
  <si>
    <t>Quantité</t>
  </si>
  <si>
    <t>Unité</t>
  </si>
  <si>
    <t>Km</t>
  </si>
  <si>
    <t>Nom ou raison sociale du porteur</t>
  </si>
  <si>
    <t>Intitulé du projet</t>
  </si>
  <si>
    <t>Légende</t>
  </si>
  <si>
    <t>Synthèse par type de dépense</t>
  </si>
  <si>
    <t xml:space="preserve">A remplir </t>
  </si>
  <si>
    <t>Total des dépenses prévisionnelles</t>
  </si>
  <si>
    <t>Nom de l'intervenant</t>
  </si>
  <si>
    <t>Qualification de l'intervenant</t>
  </si>
  <si>
    <t>Repas</t>
  </si>
  <si>
    <t>Nuits</t>
  </si>
  <si>
    <t>Puissance du véhicule</t>
  </si>
  <si>
    <t>Sous-opération</t>
  </si>
  <si>
    <t>Poste de dépense</t>
  </si>
  <si>
    <t>Ans</t>
  </si>
  <si>
    <t>Montant (€ HT)</t>
  </si>
  <si>
    <t>Sous-operation</t>
  </si>
  <si>
    <t>année</t>
  </si>
  <si>
    <t>heure</t>
  </si>
  <si>
    <t>jour</t>
  </si>
  <si>
    <t>litre</t>
  </si>
  <si>
    <t>mois</t>
  </si>
  <si>
    <t>mètre</t>
  </si>
  <si>
    <t>nuitée</t>
  </si>
  <si>
    <t>repas</t>
  </si>
  <si>
    <t>semaine</t>
  </si>
  <si>
    <t>semestre</t>
  </si>
  <si>
    <t>trimestre</t>
  </si>
  <si>
    <t>unité</t>
  </si>
  <si>
    <t>kilomètre</t>
  </si>
  <si>
    <t>Je soussigné (Nom du signataire)</t>
  </si>
  <si>
    <t xml:space="preserve">en tant que (Titre) </t>
  </si>
  <si>
    <t xml:space="preserve">Fait à </t>
  </si>
  <si>
    <t xml:space="preserve">le </t>
  </si>
  <si>
    <t xml:space="preserve"> Dépense de remunération
 sur frais réels</t>
  </si>
  <si>
    <t>Dépense sur Barèmes</t>
  </si>
  <si>
    <t>Dépenses sur frais réels</t>
  </si>
  <si>
    <t>Charges d'amortissement</t>
  </si>
  <si>
    <t>Dépenses d'auto-construction</t>
  </si>
  <si>
    <t>Liste des GAL</t>
  </si>
  <si>
    <t>GAL Centre-Nord</t>
  </si>
  <si>
    <t>GAL Est</t>
  </si>
  <si>
    <t>GAL Ouest-Grand Sud</t>
  </si>
  <si>
    <t>Identifiant du Justificatif</t>
  </si>
  <si>
    <t>Description de l'intervention</t>
  </si>
  <si>
    <t>Identifiant du justificatif</t>
  </si>
  <si>
    <t>Valeur barème</t>
  </si>
  <si>
    <t>Total</t>
  </si>
  <si>
    <t>Unité auto-construction</t>
  </si>
  <si>
    <t>Unité devis</t>
  </si>
  <si>
    <t>Unité remunération
 sur frais réels</t>
  </si>
  <si>
    <t>Dénomination du fournisseur</t>
  </si>
  <si>
    <t>Dépense Forfaitaires</t>
  </si>
  <si>
    <t>Identification du justificatif</t>
  </si>
  <si>
    <t>Dépenses de Rémunération sur frais réels / Frais de personnel</t>
  </si>
  <si>
    <t>Dépenses sur Frais réels</t>
  </si>
  <si>
    <t>Dépenses Proratisés / Frais de structures</t>
  </si>
  <si>
    <t>Dépense sur Barème</t>
  </si>
  <si>
    <t>Contributions en nature de type bénévolat</t>
  </si>
  <si>
    <t xml:space="preserve"> Contributions en nature type biens et services</t>
  </si>
  <si>
    <t>Recettes générées par l'opération</t>
  </si>
  <si>
    <t xml:space="preserve"> Auto-construction</t>
  </si>
  <si>
    <t>Synthése des dépenses liées au projet présenté</t>
  </si>
  <si>
    <t>Unité forfaitaire</t>
  </si>
  <si>
    <t>adhésion</t>
  </si>
  <si>
    <t>Unité Bénévolat</t>
  </si>
  <si>
    <t>Unité Contribution en nature</t>
  </si>
  <si>
    <t>Unité Charges d'amortissement</t>
  </si>
  <si>
    <t>Unité Barèmes</t>
  </si>
  <si>
    <t>Voiture</t>
  </si>
  <si>
    <t>Puissance adminstrative du véhicule</t>
  </si>
  <si>
    <t>Nombre de kilomètre réalisés</t>
  </si>
  <si>
    <t>Frais de déplacement voiture</t>
  </si>
  <si>
    <t>Frais de restauration</t>
  </si>
  <si>
    <t>Frais d'hébergement</t>
  </si>
  <si>
    <t>Demande de paiement</t>
  </si>
  <si>
    <t>Demande de paiement 1</t>
  </si>
  <si>
    <t>Demande de paiement 2</t>
  </si>
  <si>
    <t>Demande de paiement 3</t>
  </si>
  <si>
    <t>Demande de paiement 4</t>
  </si>
  <si>
    <t>Demande de paiement 5</t>
  </si>
  <si>
    <t>Demande de paiement 6</t>
  </si>
  <si>
    <t>Demande de paiement 7</t>
  </si>
  <si>
    <t>Demande de paiement 8</t>
  </si>
  <si>
    <t>Demande de paiement 9</t>
  </si>
  <si>
    <t>Dernière demande de paiement</t>
  </si>
  <si>
    <t>Numéro de page</t>
  </si>
  <si>
    <t>Montant demandé (€ HT)</t>
  </si>
  <si>
    <t>Localisation des frais d'hébergement</t>
  </si>
  <si>
    <t>Paris</t>
  </si>
  <si>
    <t>Commune du Grand Paris</t>
  </si>
  <si>
    <t>Ville de + de 200 000 habitants</t>
  </si>
  <si>
    <t>Autre ville / commune / Mayotte</t>
  </si>
  <si>
    <r>
      <t xml:space="preserve">Description de la dépense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</si>
  <si>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Poste de dépense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</si>
  <si>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Coût unitaire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</si>
  <si>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travaillé sur l'opération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</si>
  <si>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de la contribution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</si>
  <si>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du bien </t>
    </r>
    <r>
      <rPr>
        <b/>
        <sz val="11"/>
        <color rgb="FFFF0000"/>
        <rFont val="Calibri"/>
        <family val="2"/>
      </rPr>
      <t>*</t>
    </r>
  </si>
  <si>
    <r>
      <t xml:space="preserve">Poste de dépense </t>
    </r>
    <r>
      <rPr>
        <b/>
        <sz val="11"/>
        <color rgb="FFFF0000"/>
        <rFont val="Calibri"/>
        <family val="2"/>
      </rPr>
      <t>*</t>
    </r>
  </si>
  <si>
    <r>
      <t xml:space="preserve">Date de début d'amortissement </t>
    </r>
    <r>
      <rPr>
        <b/>
        <sz val="11"/>
        <color rgb="FFFF0000"/>
        <rFont val="Calibri"/>
        <family val="2"/>
      </rPr>
      <t>*</t>
    </r>
  </si>
  <si>
    <r>
      <t xml:space="preserve">Durée d'amortissement </t>
    </r>
    <r>
      <rPr>
        <b/>
        <sz val="11"/>
        <color rgb="FFFF0000"/>
        <rFont val="Calibri"/>
        <family val="2"/>
      </rPr>
      <t>*</t>
    </r>
  </si>
  <si>
    <r>
      <t xml:space="preserve">Unité </t>
    </r>
    <r>
      <rPr>
        <b/>
        <sz val="11"/>
        <color rgb="FFFF0000"/>
        <rFont val="Calibri"/>
        <family val="2"/>
      </rPr>
      <t>*</t>
    </r>
  </si>
  <si>
    <r>
      <t xml:space="preserve">Description de l'intervention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</si>
  <si>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Coût salarial sur la période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</si>
  <si>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de travail sur la période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</si>
  <si>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de travail sur l'opération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</si>
  <si>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Unité </t>
    </r>
    <r>
      <rPr>
        <b/>
        <sz val="11"/>
        <color rgb="FFFF0000"/>
        <rFont val="Calibri"/>
        <family val="2"/>
        <scheme val="minor"/>
      </rPr>
      <t>*</t>
    </r>
  </si>
  <si>
    <t>NB : Les dépenses proratisés / frais de structure sont fixés à 15% du total des dépenses de rémunération sur frais réel / frais de personnel. Une seule dépense sera présenté.</t>
  </si>
  <si>
    <r>
      <t xml:space="preserve">Description de la dépense </t>
    </r>
    <r>
      <rPr>
        <b/>
        <sz val="11"/>
        <color rgb="FFFF0000"/>
        <rFont val="Calibri"/>
        <family val="2"/>
      </rPr>
      <t>*</t>
    </r>
  </si>
  <si>
    <r>
      <t xml:space="preserve">Montant forfaitaire </t>
    </r>
    <r>
      <rPr>
        <b/>
        <sz val="11"/>
        <color rgb="FFFF0000"/>
        <rFont val="Calibri"/>
        <family val="2"/>
      </rPr>
      <t>*</t>
    </r>
  </si>
  <si>
    <r>
      <t xml:space="preserve">Quantité </t>
    </r>
    <r>
      <rPr>
        <b/>
        <sz val="11"/>
        <color rgb="FFFF0000"/>
        <rFont val="Calibri"/>
        <family val="2"/>
      </rPr>
      <t>*</t>
    </r>
  </si>
  <si>
    <r>
      <t xml:space="preserve">Nombre d'intervention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</si>
  <si>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de la recette </t>
    </r>
    <r>
      <rPr>
        <b/>
        <sz val="11"/>
        <color rgb="FFFF0000"/>
        <rFont val="Calibri"/>
        <family val="2"/>
        <scheme val="minor"/>
      </rPr>
      <t>*</t>
    </r>
  </si>
  <si>
    <t>Synthèse par sous opération</t>
  </si>
  <si>
    <r>
      <t xml:space="preserve">Sous 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</si>
  <si>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Les colonnes marquées d'un " </t>
    </r>
    <r>
      <rPr>
        <i/>
        <sz val="12"/>
        <color rgb="FFFF0000"/>
        <rFont val="Calibri"/>
        <family val="2"/>
        <scheme val="minor"/>
      </rPr>
      <t>*</t>
    </r>
    <r>
      <rPr>
        <i/>
        <sz val="12"/>
        <color theme="1"/>
        <rFont val="Calibri"/>
        <family val="2"/>
        <scheme val="minor"/>
      </rPr>
      <t xml:space="preserve"> " sont à remplir obligatoirement pour chaque ligne de dépense. Merci de ne pas modifier ce document.</t>
    </r>
  </si>
  <si>
    <t>Ne pas remplir</t>
  </si>
  <si>
    <t>Les lignes de dépense sur barèmes sont à remplir en fonction de la description de l'intervention et de la légende situé sur l'écran "Synthèse dépense".</t>
  </si>
  <si>
    <t>Synthèse par poste de dépense</t>
  </si>
  <si>
    <t>N° de Demande de Paiement</t>
  </si>
  <si>
    <t>Dénomination du Fournisseur</t>
  </si>
  <si>
    <t>Date d'émission du justificatif</t>
  </si>
  <si>
    <t>Date d'acquittement du justificatif</t>
  </si>
  <si>
    <r>
      <t xml:space="preserve">Montant acquitté (€ HT) </t>
    </r>
    <r>
      <rPr>
        <b/>
        <sz val="11"/>
        <color rgb="FFFF0000"/>
        <rFont val="Calibri"/>
        <family val="2"/>
        <scheme val="minor"/>
      </rPr>
      <t>*</t>
    </r>
  </si>
  <si>
    <t>Date de début d'intervention</t>
  </si>
  <si>
    <t>Date de fin d'intervention</t>
  </si>
  <si>
    <r>
      <t xml:space="preserve">Date d'émission du justificatif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</si>
  <si>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Date d'acquittement du justificatif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</si>
  <si>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Sous opération </t>
    </r>
    <r>
      <rPr>
        <b/>
        <sz val="11"/>
        <color rgb="FFFF0000"/>
        <rFont val="Calibri"/>
        <family val="2"/>
      </rPr>
      <t>*</t>
    </r>
  </si>
  <si>
    <t>Date de début d'auto-construction</t>
  </si>
  <si>
    <t>Date de fin d'auto-construction</t>
  </si>
  <si>
    <t>Frais de structure</t>
  </si>
  <si>
    <t>Oui</t>
  </si>
  <si>
    <t>Non</t>
  </si>
  <si>
    <t>certifie que les dépenses reportées ci-contre, sont certaines authentiques et ont bien été acquittées par (Nom de la structure)</t>
  </si>
  <si>
    <r>
      <t xml:space="preserve">Les colonnes marquées d'un " </t>
    </r>
    <r>
      <rPr>
        <i/>
        <sz val="12"/>
        <color rgb="FFFF0000"/>
        <rFont val="Calibri"/>
        <family val="2"/>
        <scheme val="minor"/>
      </rPr>
      <t xml:space="preserve">* </t>
    </r>
    <r>
      <rPr>
        <i/>
        <sz val="12"/>
        <color theme="1"/>
        <rFont val="Calibri"/>
        <family val="2"/>
        <scheme val="minor"/>
      </rPr>
      <t>" sont à remplir obligatoirement pour chaque ligne de dépense. Merci de ne pas modifier ce document.</t>
    </r>
  </si>
  <si>
    <t>Dépense sur Factures</t>
  </si>
  <si>
    <t>NB : autant de lignes que nécessaire peuvent être ajoutées. Pour cela, clique droit sur un numéro de ligne, puis "insertion".</t>
  </si>
  <si>
    <t>Description du barème</t>
  </si>
  <si>
    <t>Euros</t>
  </si>
  <si>
    <t>2 CV ou moins</t>
  </si>
  <si>
    <t>3 CV</t>
  </si>
  <si>
    <t>4 CV</t>
  </si>
  <si>
    <t>5 CV</t>
  </si>
  <si>
    <t>6 CV</t>
  </si>
  <si>
    <t>7 CV ou plus</t>
  </si>
  <si>
    <t>Frais de déplacement moto</t>
  </si>
  <si>
    <t>Frais de déplacement cyclomoteur</t>
  </si>
  <si>
    <t>Moto</t>
  </si>
  <si>
    <t>Cyclomoteurs</t>
  </si>
  <si>
    <t>Modernisation des exploitations agricoles et de leurs groupements</t>
  </si>
  <si>
    <t>Annexe financière des dépenses de paiement du projet 4.1.1</t>
  </si>
  <si>
    <t>Dépenses de contributions en nature</t>
  </si>
  <si>
    <t>Suite de la synthèse par poste de dépense</t>
  </si>
  <si>
    <t>Acquisition de matériel auto-moteur</t>
  </si>
  <si>
    <t>Acquisition de matériel de mécano culture</t>
  </si>
  <si>
    <t>Acquisition de matériel de transport tracté</t>
  </si>
  <si>
    <t>Acquisition foncière</t>
  </si>
  <si>
    <t>Aménagement et construction bâtiment exploit</t>
  </si>
  <si>
    <t>Infrastructures d'aménagement</t>
  </si>
  <si>
    <t>Installations de transfo et de commercialisation</t>
  </si>
  <si>
    <t>ALM_AUTR_Autres éqmts alim</t>
  </si>
  <si>
    <t>BAT_AUTR_Autres tvx aménagement</t>
  </si>
  <si>
    <t>BAT_BOIS_Bovin</t>
  </si>
  <si>
    <t>BAT_BOIS_Volaille chair</t>
  </si>
  <si>
    <t>BAT_EQUI_Bétaillères</t>
  </si>
  <si>
    <t>BAT_EQUI_Eqmt alim eau cheptel</t>
  </si>
  <si>
    <t>BAT_GEF_GEF animaux</t>
  </si>
  <si>
    <t>BAT_N-BO_Bovin</t>
  </si>
  <si>
    <t>BAT_N-BO_Pondeuses</t>
  </si>
  <si>
    <t>BAT_N-BO_Volaille chair</t>
  </si>
  <si>
    <t>BATHE_Bâtiment stockage</t>
  </si>
  <si>
    <t>DIV_AMGT_Clôture barbelé</t>
  </si>
  <si>
    <t>DIV_AMGT_Eqmt bureau</t>
  </si>
  <si>
    <t>DIV_AMGT_Eqmt sécurisation</t>
  </si>
  <si>
    <t>DIV_AMGT_Ponts, radiers, passerelles</t>
  </si>
  <si>
    <t>DIV_AMGT_Raccord élec</t>
  </si>
  <si>
    <t>DIV_AMGT_Tvx aménagement</t>
  </si>
  <si>
    <t>DIV_AMGT_Voirie</t>
  </si>
  <si>
    <t>DIV_FONC_Bien immeuble</t>
  </si>
  <si>
    <t>DIV_FONC_Terrain bâti</t>
  </si>
  <si>
    <t>DIV_FONC_Terrain non bâti</t>
  </si>
  <si>
    <t>DIV_VEHIC_Tracteur</t>
  </si>
  <si>
    <t>DIV_VEHIC_Véhicule frigo et isoth</t>
  </si>
  <si>
    <t>DIV_VEHIC_Véhicule utilitaire</t>
  </si>
  <si>
    <t>EEN_AUTR_Autres éqmts</t>
  </si>
  <si>
    <t>EEN_ISOL_Isolation locaux</t>
  </si>
  <si>
    <t>ENR_AUTR_Autres sources</t>
  </si>
  <si>
    <t>ENR_BIOM_Biomasse</t>
  </si>
  <si>
    <t>ENR_EOL_Eolienne</t>
  </si>
  <si>
    <t>ENR_METHA_Méthanisation</t>
  </si>
  <si>
    <t>ENR_SOL_Solaire</t>
  </si>
  <si>
    <t>GES_Réduction GES</t>
  </si>
  <si>
    <t>PHY_TRAI_GEF phyto</t>
  </si>
  <si>
    <t>PV_AUTR_Analyse sol</t>
  </si>
  <si>
    <t>PV_AUTR_Eqmt acheminement eau</t>
  </si>
  <si>
    <t>PV_AUTR_Eqmt irrigation parcelles</t>
  </si>
  <si>
    <t>PV_AUTR_Fertilisation</t>
  </si>
  <si>
    <t>PV_AUTR_Matériel aratoire</t>
  </si>
  <si>
    <t>PV_AUTR_Tvx aménagement</t>
  </si>
  <si>
    <t>PV_PLANT_Cultures pérennes</t>
  </si>
  <si>
    <t>PV_SERRE_Serres et éqmts</t>
  </si>
  <si>
    <t>TRANS_ATEL_Transformation lait</t>
  </si>
  <si>
    <t>TRANS_ATEL_Transformation végétaux</t>
  </si>
  <si>
    <t>TRANS_ATEL_Transformation viande</t>
  </si>
  <si>
    <t>ALM_FAF_Alim à la ferme</t>
  </si>
  <si>
    <t>BAT_BOIS_Pondeuses</t>
  </si>
  <si>
    <t>BAT_EQUI_Matériaux auto-construction</t>
  </si>
  <si>
    <t>DIV_AMGT_Clôture grillage</t>
  </si>
  <si>
    <t>DIV_AMGT_Matériaux auto-construction</t>
  </si>
  <si>
    <t>PV_AUTR_Matériel culture</t>
  </si>
  <si>
    <t>PV_AUTR_Matériel débroussaillement</t>
  </si>
  <si>
    <t>PV_AUTR_Matériel épandage</t>
  </si>
  <si>
    <t>PV_AUTR_Matériel récolte</t>
  </si>
  <si>
    <t>PV_AUTR_Matériel transport</t>
  </si>
  <si>
    <t>PV_AUTR_Paillage</t>
  </si>
  <si>
    <t>PV_AUTR_Palissage</t>
  </si>
  <si>
    <t>PV_AUTR_Produits phyto</t>
  </si>
  <si>
    <t>PV_AUTR_Tvx plantation</t>
  </si>
  <si>
    <t>PV_AUTR_Tvx préparation sol</t>
  </si>
  <si>
    <t>PV_EFFL_GEF végétaux</t>
  </si>
  <si>
    <t>ALM_STCK_Stockage des fourrages</t>
  </si>
  <si>
    <t>BAT_AMEN_Aménagement extérieur</t>
  </si>
  <si>
    <t>BAT_SAN_Locaux et maîtrise du sanitaire</t>
  </si>
  <si>
    <t>BAT_TRAI_Locaux et matériels de traite</t>
  </si>
  <si>
    <t>SOL_ALTER_Alternative fertilisation minérale</t>
  </si>
  <si>
    <t>SOL_EROS_Lutte contre l'érosion</t>
  </si>
  <si>
    <t>SOL_MINE_Optimisation fertilisation minérale</t>
  </si>
  <si>
    <t>SOL_ORGA_Optimisation fertilisation organique</t>
  </si>
  <si>
    <t>TRANS_VEN_Point de vente</t>
  </si>
  <si>
    <t>IMM_Etude</t>
  </si>
  <si>
    <t>EAU_Économie d'eau production végétale</t>
  </si>
  <si>
    <t>Autoconstruction</t>
  </si>
  <si>
    <t>Plantations ou replant vergers de plein champ</t>
  </si>
  <si>
    <t>Contributions en nature</t>
  </si>
  <si>
    <t>Numero du dossier OSIRIS</t>
  </si>
  <si>
    <t>Date de reception du dossier (à remplir par la DAAF)</t>
  </si>
  <si>
    <t>Dépenses sur Factures</t>
  </si>
  <si>
    <t>Qualité et signature</t>
  </si>
  <si>
    <t>Annexe financière des dépenses de paiement de la mesure 4.1.1 (Version Février 2024)</t>
  </si>
  <si>
    <t>Pour les structures publiques uniquement : Cachet, date et signature du comptable 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</si>
</sst>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8"/>
      <color theme="5" tint="-0.24994659260841701"/>
      <name val="Arial"/>
      <family val="2"/>
    </font>
    <font>
      <sz val="10"/>
      <color theme="1"/>
      <name val="Arial"/>
      <family val="2"/>
    </font>
    <font>
      <i/>
      <sz val="9"/>
      <color theme="5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i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0" fontId="1" fillId="4" borderId="23" applyNumberFormat="0" applyAlignment="0">
      <protection locked="0"/>
    </xf>
    <xf numFmtId="0" fontId="14" fillId="0" borderId="7">
      <alignment horizontal="left" vertical="center"/>
      <protection locked="0"/>
    </xf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5" borderId="1" applyNumberFormat="0" applyFont="0" applyBorder="0" applyAlignment="0">
      <alignment horizontal="center" vertical="center"/>
    </xf>
    <xf numFmtId="0" fontId="15" fillId="0" borderId="1" applyNumberFormat="0" applyAlignment="0">
      <protection locked="0"/>
    </xf>
    <xf numFmtId="0" fontId="17" fillId="0" borderId="1" applyNumberFormat="0">
      <alignment horizontal="left" vertical="center" wrapText="1"/>
      <protection locked="0"/>
    </xf>
    <xf numFmtId="0" fontId="12" fillId="3" borderId="0" applyNumberFormat="0">
      <alignment vertical="center" wrapText="1"/>
    </xf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314">
    <xf numFmtId="0" fontId="0" fillId="0" borderId="0" xfId="0"/>
    <xf numFmtId="0" fontId="0" fillId="5" borderId="27" xfId="0" applyFont="1" applyFill="1" applyBorder="1" applyAlignment="1" applyProtection="1">
      <alignment horizontal="center" vertical="center" wrapText="1"/>
      <protection locked="0"/>
    </xf>
    <xf numFmtId="164" fontId="0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0" xfId="0" applyFont="1" applyFill="1" applyBorder="1" applyAlignment="1" applyProtection="1">
      <alignment horizontal="center" vertical="center" wrapText="1"/>
      <protection locked="0"/>
    </xf>
    <xf numFmtId="164" fontId="0" fillId="5" borderId="31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27" xfId="0" applyFont="1" applyFill="1" applyBorder="1" applyAlignment="1" applyProtection="1">
      <alignment horizontal="center" vertical="center"/>
      <protection locked="0"/>
    </xf>
    <xf numFmtId="0" fontId="24" fillId="5" borderId="30" xfId="0" applyFont="1" applyFill="1" applyBorder="1" applyAlignment="1" applyProtection="1">
      <alignment horizontal="center" vertical="center"/>
      <protection locked="0"/>
    </xf>
    <xf numFmtId="0" fontId="24" fillId="5" borderId="27" xfId="0" applyFont="1" applyFill="1" applyBorder="1" applyAlignment="1" applyProtection="1">
      <alignment horizontal="center" vertical="center" wrapText="1"/>
      <protection locked="0"/>
    </xf>
    <xf numFmtId="0" fontId="0" fillId="5" borderId="27" xfId="0" applyFont="1" applyFill="1" applyBorder="1" applyAlignment="1" applyProtection="1">
      <alignment horizontal="center" vertical="center"/>
      <protection locked="0"/>
    </xf>
    <xf numFmtId="164" fontId="0" fillId="5" borderId="28" xfId="0" applyNumberFormat="1" applyFont="1" applyFill="1" applyBorder="1" applyAlignment="1" applyProtection="1">
      <alignment horizontal="center" vertical="center"/>
      <protection locked="0"/>
    </xf>
    <xf numFmtId="0" fontId="0" fillId="5" borderId="30" xfId="0" applyFont="1" applyFill="1" applyBorder="1" applyAlignment="1" applyProtection="1">
      <alignment horizontal="center" vertical="center"/>
      <protection locked="0"/>
    </xf>
    <xf numFmtId="164" fontId="0" fillId="5" borderId="31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5" borderId="37" xfId="0" applyFont="1" applyFill="1" applyBorder="1" applyAlignment="1" applyProtection="1">
      <alignment horizontal="center" vertical="center"/>
      <protection locked="0"/>
    </xf>
    <xf numFmtId="164" fontId="0" fillId="5" borderId="38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hidden="1"/>
    </xf>
    <xf numFmtId="0" fontId="2" fillId="8" borderId="32" xfId="0" applyFont="1" applyFill="1" applyBorder="1" applyAlignment="1" applyProtection="1">
      <alignment horizontal="center" vertical="center" wrapText="1"/>
      <protection hidden="1"/>
    </xf>
    <xf numFmtId="0" fontId="2" fillId="8" borderId="33" xfId="0" applyFont="1" applyFill="1" applyBorder="1" applyAlignment="1" applyProtection="1">
      <alignment horizontal="center" vertical="center" wrapText="1"/>
      <protection hidden="1"/>
    </xf>
    <xf numFmtId="49" fontId="21" fillId="8" borderId="33" xfId="11" applyNumberFormat="1" applyFont="1" applyFill="1" applyBorder="1" applyAlignment="1" applyProtection="1">
      <alignment horizontal="center" vertic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164" fontId="0" fillId="8" borderId="28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8" borderId="29" xfId="0" applyFont="1" applyFill="1" applyBorder="1" applyAlignment="1" applyProtection="1">
      <alignment horizontal="center" vertical="center" wrapText="1"/>
      <protection hidden="1"/>
    </xf>
    <xf numFmtId="164" fontId="0" fillId="8" borderId="31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36" xfId="0" applyFont="1" applyFill="1" applyBorder="1" applyAlignment="1" applyProtection="1">
      <alignment horizontal="center" vertical="center" wrapText="1"/>
      <protection hidden="1"/>
    </xf>
    <xf numFmtId="164" fontId="0" fillId="8" borderId="38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34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30" xfId="0" applyFont="1" applyFill="1" applyBorder="1" applyAlignment="1" applyProtection="1">
      <alignment horizontal="center" vertical="center" wrapText="1"/>
      <protection hidden="1"/>
    </xf>
    <xf numFmtId="164" fontId="0" fillId="8" borderId="28" xfId="0" applyNumberFormat="1" applyFont="1" applyFill="1" applyBorder="1" applyAlignment="1" applyProtection="1">
      <alignment horizontal="center" vertical="center"/>
      <protection hidden="1"/>
    </xf>
    <xf numFmtId="0" fontId="0" fillId="8" borderId="29" xfId="0" applyFont="1" applyFill="1" applyBorder="1" applyAlignment="1" applyProtection="1">
      <alignment horizontal="center" vertical="center"/>
      <protection hidden="1"/>
    </xf>
    <xf numFmtId="164" fontId="0" fillId="8" borderId="31" xfId="0" applyNumberFormat="1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2" fillId="8" borderId="35" xfId="0" applyFont="1" applyFill="1" applyBorder="1" applyAlignment="1" applyProtection="1">
      <alignment horizontal="center" vertical="center"/>
      <protection hidden="1"/>
    </xf>
    <xf numFmtId="164" fontId="21" fillId="8" borderId="34" xfId="1" applyNumberFormat="1" applyFont="1" applyFill="1" applyBorder="1" applyAlignment="1" applyProtection="1">
      <alignment horizontal="center" vertical="center"/>
      <protection hidden="1"/>
    </xf>
    <xf numFmtId="0" fontId="24" fillId="5" borderId="27" xfId="0" applyNumberFormat="1" applyFont="1" applyFill="1" applyBorder="1" applyAlignment="1" applyProtection="1">
      <alignment horizontal="center" vertical="center"/>
      <protection locked="0"/>
    </xf>
    <xf numFmtId="0" fontId="24" fillId="5" borderId="30" xfId="0" applyNumberFormat="1" applyFont="1" applyFill="1" applyBorder="1" applyAlignment="1" applyProtection="1">
      <alignment horizontal="center" vertical="center"/>
      <protection locked="0"/>
    </xf>
    <xf numFmtId="0" fontId="2" fillId="8" borderId="6" xfId="0" applyFont="1" applyFill="1" applyBorder="1" applyAlignment="1" applyProtection="1">
      <alignment horizontal="center" vertical="center"/>
      <protection hidden="1"/>
    </xf>
    <xf numFmtId="0" fontId="2" fillId="8" borderId="33" xfId="0" applyFont="1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8" borderId="27" xfId="0" applyFont="1" applyFill="1" applyBorder="1" applyAlignment="1" applyProtection="1">
      <alignment horizontal="center" vertical="center"/>
      <protection hidden="1"/>
    </xf>
    <xf numFmtId="164" fontId="1" fillId="8" borderId="28" xfId="0" applyNumberFormat="1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9" fillId="8" borderId="33" xfId="0" applyFont="1" applyFill="1" applyBorder="1" applyAlignment="1" applyProtection="1">
      <alignment horizontal="center" vertical="center"/>
      <protection hidden="1"/>
    </xf>
    <xf numFmtId="0" fontId="9" fillId="8" borderId="32" xfId="0" applyFont="1" applyFill="1" applyBorder="1" applyAlignment="1" applyProtection="1">
      <alignment horizontal="center" vertical="center" wrapText="1"/>
      <protection hidden="1"/>
    </xf>
    <xf numFmtId="0" fontId="9" fillId="8" borderId="33" xfId="0" applyFont="1" applyFill="1" applyBorder="1" applyAlignment="1" applyProtection="1">
      <alignment horizontal="center" vertical="center" wrapText="1"/>
      <protection hidden="1"/>
    </xf>
    <xf numFmtId="0" fontId="9" fillId="8" borderId="6" xfId="0" applyFont="1" applyFill="1" applyBorder="1" applyAlignment="1" applyProtection="1">
      <alignment horizontal="center" vertical="center" wrapText="1"/>
      <protection hidden="1"/>
    </xf>
    <xf numFmtId="164" fontId="0" fillId="8" borderId="38" xfId="0" applyNumberFormat="1" applyFont="1" applyFill="1" applyBorder="1" applyAlignment="1" applyProtection="1">
      <alignment horizontal="center" vertical="center"/>
      <protection hidden="1"/>
    </xf>
    <xf numFmtId="164" fontId="2" fillId="8" borderId="4" xfId="0" applyNumberFormat="1" applyFont="1" applyFill="1" applyBorder="1" applyAlignment="1" applyProtection="1">
      <alignment horizontal="center" vertical="center"/>
      <protection hidden="1"/>
    </xf>
    <xf numFmtId="164" fontId="0" fillId="5" borderId="27" xfId="0" applyNumberFormat="1" applyFont="1" applyFill="1" applyBorder="1" applyAlignment="1" applyProtection="1">
      <alignment horizontal="center" vertical="center"/>
      <protection locked="0"/>
    </xf>
    <xf numFmtId="164" fontId="0" fillId="5" borderId="30" xfId="0" applyNumberFormat="1" applyFont="1" applyFill="1" applyBorder="1" applyAlignment="1" applyProtection="1">
      <alignment horizontal="center" vertical="center"/>
      <protection locked="0"/>
    </xf>
    <xf numFmtId="164" fontId="0" fillId="5" borderId="37" xfId="0" applyNumberFormat="1" applyFont="1" applyFill="1" applyBorder="1" applyAlignment="1" applyProtection="1">
      <alignment horizontal="center" vertical="center"/>
      <protection locked="0"/>
    </xf>
    <xf numFmtId="0" fontId="21" fillId="8" borderId="3" xfId="0" applyFont="1" applyFill="1" applyBorder="1" applyAlignment="1" applyProtection="1">
      <alignment horizontal="center" vertical="center" wrapText="1"/>
      <protection hidden="1"/>
    </xf>
    <xf numFmtId="0" fontId="21" fillId="8" borderId="33" xfId="0" applyFont="1" applyFill="1" applyBorder="1" applyAlignment="1" applyProtection="1">
      <alignment horizontal="center" vertical="center" wrapText="1"/>
      <protection hidden="1"/>
    </xf>
    <xf numFmtId="0" fontId="21" fillId="8" borderId="32" xfId="0" applyFont="1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horizontal="center" vertical="center" wrapText="1"/>
      <protection hidden="1"/>
    </xf>
    <xf numFmtId="0" fontId="0" fillId="2" borderId="0" xfId="0" applyNumberFormat="1" applyFill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 wrapText="1"/>
      <protection hidden="1"/>
    </xf>
    <xf numFmtId="164" fontId="20" fillId="8" borderId="31" xfId="3" applyNumberFormat="1" applyFont="1" applyFill="1" applyBorder="1" applyAlignment="1" applyProtection="1">
      <alignment horizontal="center" vertical="center"/>
      <protection hidden="1"/>
    </xf>
    <xf numFmtId="164" fontId="20" fillId="8" borderId="25" xfId="3" applyNumberFormat="1" applyFont="1" applyFill="1" applyBorder="1" applyAlignment="1" applyProtection="1">
      <alignment horizontal="center" vertical="center"/>
      <protection hidden="1"/>
    </xf>
    <xf numFmtId="164" fontId="20" fillId="8" borderId="19" xfId="3" applyNumberFormat="1" applyFont="1" applyFill="1" applyBorder="1" applyAlignment="1" applyProtection="1">
      <alignment horizontal="center" vertical="center"/>
      <protection hidden="1"/>
    </xf>
    <xf numFmtId="164" fontId="20" fillId="8" borderId="41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right" vertical="center" wrapText="1"/>
      <protection hidden="1"/>
    </xf>
    <xf numFmtId="0" fontId="0" fillId="2" borderId="0" xfId="0" applyFill="1" applyBorder="1" applyAlignment="1" applyProtection="1">
      <alignment horizontal="right" vertical="center"/>
      <protection hidden="1"/>
    </xf>
    <xf numFmtId="164" fontId="20" fillId="8" borderId="38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left" vertical="top"/>
      <protection hidden="1"/>
    </xf>
    <xf numFmtId="0" fontId="0" fillId="2" borderId="0" xfId="0" applyFill="1" applyAlignment="1" applyProtection="1">
      <alignment vertical="center"/>
      <protection hidden="1"/>
    </xf>
    <xf numFmtId="164" fontId="20" fillId="2" borderId="0" xfId="3" applyNumberFormat="1" applyFont="1" applyFill="1" applyBorder="1" applyAlignment="1" applyProtection="1">
      <alignment horizontal="center" vertical="center"/>
      <protection hidden="1"/>
    </xf>
    <xf numFmtId="164" fontId="7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28" fillId="10" borderId="34" xfId="0" applyFont="1" applyFill="1" applyBorder="1" applyAlignment="1" applyProtection="1">
      <alignment horizontal="center" vertical="center"/>
      <protection hidden="1"/>
    </xf>
    <xf numFmtId="164" fontId="30" fillId="10" borderId="4" xfId="0" applyNumberFormat="1" applyFont="1" applyFill="1" applyBorder="1" applyAlignment="1" applyProtection="1">
      <alignment horizontal="center" vertical="center"/>
      <protection hidden="1"/>
    </xf>
    <xf numFmtId="0" fontId="28" fillId="10" borderId="13" xfId="0" applyFont="1" applyFill="1" applyBorder="1" applyAlignment="1" applyProtection="1">
      <alignment horizontal="center" vertical="center"/>
      <protection hidden="1"/>
    </xf>
    <xf numFmtId="164" fontId="20" fillId="8" borderId="30" xfId="3" applyNumberFormat="1" applyFont="1" applyFill="1" applyBorder="1" applyAlignment="1" applyProtection="1">
      <alignment horizontal="center" vertical="center"/>
      <protection hidden="1"/>
    </xf>
    <xf numFmtId="0" fontId="0" fillId="8" borderId="51" xfId="0" applyFont="1" applyFill="1" applyBorder="1" applyAlignment="1" applyProtection="1">
      <alignment horizontal="center" vertical="center" wrapText="1"/>
      <protection hidden="1"/>
    </xf>
    <xf numFmtId="0" fontId="24" fillId="5" borderId="52" xfId="0" applyFont="1" applyFill="1" applyBorder="1" applyAlignment="1" applyProtection="1">
      <alignment horizontal="center" vertical="center"/>
      <protection locked="0"/>
    </xf>
    <xf numFmtId="0" fontId="0" fillId="8" borderId="51" xfId="0" applyFont="1" applyFill="1" applyBorder="1" applyAlignment="1" applyProtection="1">
      <alignment horizontal="center" vertical="center"/>
      <protection hidden="1"/>
    </xf>
    <xf numFmtId="0" fontId="0" fillId="5" borderId="52" xfId="0" applyFont="1" applyFill="1" applyBorder="1" applyAlignment="1" applyProtection="1">
      <alignment horizontal="center" vertical="center"/>
      <protection locked="0"/>
    </xf>
    <xf numFmtId="0" fontId="19" fillId="6" borderId="2" xfId="0" applyFont="1" applyFill="1" applyBorder="1" applyAlignment="1" applyProtection="1">
      <alignment horizontal="center" vertical="center"/>
      <protection hidden="1"/>
    </xf>
    <xf numFmtId="0" fontId="19" fillId="6" borderId="2" xfId="0" applyFont="1" applyFill="1" applyBorder="1" applyAlignment="1" applyProtection="1">
      <alignment horizontal="center" vertical="center" wrapText="1"/>
      <protection hidden="1"/>
    </xf>
    <xf numFmtId="0" fontId="18" fillId="6" borderId="2" xfId="0" applyFont="1" applyFill="1" applyBorder="1" applyAlignment="1" applyProtection="1">
      <alignment horizontal="center" vertical="center" wrapText="1"/>
      <protection hidden="1"/>
    </xf>
    <xf numFmtId="0" fontId="18" fillId="6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0" fillId="7" borderId="2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16" xfId="0" applyFont="1" applyFill="1" applyBorder="1" applyAlignment="1" applyProtection="1">
      <alignment horizontal="left" wrapText="1"/>
      <protection hidden="1"/>
    </xf>
    <xf numFmtId="0" fontId="0" fillId="0" borderId="24" xfId="0" applyFont="1" applyFill="1" applyBorder="1" applyAlignment="1" applyProtection="1">
      <alignment horizontal="left" wrapText="1"/>
      <protection hidden="1"/>
    </xf>
    <xf numFmtId="0" fontId="0" fillId="7" borderId="16" xfId="0" applyFont="1" applyFill="1" applyBorder="1" applyAlignment="1" applyProtection="1">
      <alignment horizontal="center" wrapText="1"/>
      <protection hidden="1"/>
    </xf>
    <xf numFmtId="0" fontId="0" fillId="0" borderId="13" xfId="0" applyFont="1" applyFill="1" applyBorder="1" applyAlignment="1" applyProtection="1">
      <alignment horizontal="left" wrapText="1"/>
      <protection hidden="1"/>
    </xf>
    <xf numFmtId="0" fontId="0" fillId="0" borderId="15" xfId="0" applyFont="1" applyFill="1" applyBorder="1" applyAlignment="1" applyProtection="1">
      <alignment horizontal="left" wrapText="1"/>
      <protection hidden="1"/>
    </xf>
    <xf numFmtId="0" fontId="2" fillId="0" borderId="24" xfId="0" applyFont="1" applyBorder="1" applyAlignment="1" applyProtection="1">
      <alignment horizontal="left" wrapText="1"/>
      <protection hidden="1"/>
    </xf>
    <xf numFmtId="0" fontId="0" fillId="0" borderId="24" xfId="0" applyFont="1" applyBorder="1" applyAlignment="1" applyProtection="1">
      <alignment horizontal="left" wrapText="1"/>
      <protection hidden="1"/>
    </xf>
    <xf numFmtId="0" fontId="0" fillId="0" borderId="24" xfId="0" applyBorder="1" applyAlignment="1" applyProtection="1">
      <alignment horizontal="left" wrapText="1"/>
      <protection hidden="1"/>
    </xf>
    <xf numFmtId="0" fontId="0" fillId="0" borderId="22" xfId="0" applyBorder="1" applyAlignment="1" applyProtection="1">
      <alignment horizontal="left" wrapText="1"/>
      <protection hidden="1"/>
    </xf>
    <xf numFmtId="0" fontId="0" fillId="7" borderId="2" xfId="0" applyFont="1" applyFill="1" applyBorder="1" applyAlignment="1" applyProtection="1">
      <alignment horizontal="center" wrapText="1"/>
      <protection hidden="1"/>
    </xf>
    <xf numFmtId="0" fontId="0" fillId="0" borderId="11" xfId="0" applyFont="1" applyFill="1" applyBorder="1" applyAlignment="1" applyProtection="1">
      <alignment horizontal="center" wrapText="1"/>
      <protection hidden="1"/>
    </xf>
    <xf numFmtId="0" fontId="0" fillId="0" borderId="13" xfId="0" applyFont="1" applyFill="1" applyBorder="1" applyAlignment="1" applyProtection="1">
      <alignment horizontal="center" wrapText="1"/>
      <protection hidden="1"/>
    </xf>
    <xf numFmtId="0" fontId="0" fillId="0" borderId="24" xfId="0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Protection="1">
      <protection hidden="1"/>
    </xf>
    <xf numFmtId="0" fontId="0" fillId="0" borderId="24" xfId="0" applyFill="1" applyBorder="1" applyProtection="1"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22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16" xfId="0" applyBorder="1" applyProtection="1"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16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164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164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32" xfId="0" applyFont="1" applyFill="1" applyBorder="1" applyAlignment="1" applyProtection="1">
      <alignment horizontal="center" vertical="center"/>
      <protection hidden="1"/>
    </xf>
    <xf numFmtId="0" fontId="0" fillId="8" borderId="30" xfId="0" applyFont="1" applyFill="1" applyBorder="1" applyAlignment="1" applyProtection="1">
      <alignment horizontal="center" vertical="center"/>
      <protection hidden="1"/>
    </xf>
    <xf numFmtId="0" fontId="0" fillId="8" borderId="36" xfId="0" applyFont="1" applyFill="1" applyBorder="1" applyAlignment="1" applyProtection="1">
      <alignment horizontal="center" vertical="center"/>
      <protection hidden="1"/>
    </xf>
    <xf numFmtId="0" fontId="0" fillId="8" borderId="37" xfId="0" applyFont="1" applyFill="1" applyBorder="1" applyAlignment="1" applyProtection="1">
      <alignment horizontal="center" vertical="center"/>
      <protection hidden="1"/>
    </xf>
    <xf numFmtId="0" fontId="0" fillId="5" borderId="52" xfId="0" applyFont="1" applyFill="1" applyBorder="1" applyAlignment="1" applyProtection="1">
      <alignment horizontal="center" vertical="center" wrapText="1"/>
      <protection locked="0"/>
    </xf>
    <xf numFmtId="164" fontId="0" fillId="5" borderId="38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Protection="1">
      <protection hidden="1"/>
    </xf>
    <xf numFmtId="0" fontId="0" fillId="0" borderId="11" xfId="0" applyFill="1" applyBorder="1" applyAlignment="1" applyProtection="1">
      <alignment vertical="center" wrapText="1"/>
      <protection hidden="1"/>
    </xf>
    <xf numFmtId="0" fontId="0" fillId="0" borderId="14" xfId="0" applyFill="1" applyBorder="1" applyAlignment="1" applyProtection="1">
      <alignment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8" borderId="53" xfId="0" applyFont="1" applyFill="1" applyBorder="1" applyAlignment="1" applyProtection="1">
      <alignment horizontal="center" vertical="center"/>
      <protection hidden="1"/>
    </xf>
    <xf numFmtId="0" fontId="26" fillId="2" borderId="14" xfId="0" applyFont="1" applyFill="1" applyBorder="1" applyAlignment="1" applyProtection="1">
      <alignment horizontal="center" vertical="center" wrapText="1" readingOrder="1"/>
      <protection hidden="1"/>
    </xf>
    <xf numFmtId="0" fontId="26" fillId="2" borderId="0" xfId="0" applyFont="1" applyFill="1" applyBorder="1" applyAlignment="1" applyProtection="1">
      <alignment horizontal="center" vertical="center" wrapText="1" readingOrder="1"/>
      <protection hidden="1"/>
    </xf>
    <xf numFmtId="0" fontId="26" fillId="2" borderId="15" xfId="0" applyFont="1" applyFill="1" applyBorder="1" applyAlignment="1" applyProtection="1">
      <alignment horizontal="center" vertical="center" wrapText="1" readingOrder="1"/>
      <protection hidden="1"/>
    </xf>
    <xf numFmtId="164" fontId="2" fillId="8" borderId="34" xfId="0" applyNumberFormat="1" applyFont="1" applyFill="1" applyBorder="1" applyAlignment="1" applyProtection="1">
      <alignment horizontal="center" vertical="center"/>
      <protection hidden="1"/>
    </xf>
    <xf numFmtId="0" fontId="0" fillId="5" borderId="54" xfId="0" applyFont="1" applyFill="1" applyBorder="1" applyAlignment="1" applyProtection="1">
      <alignment horizontal="center" vertical="center"/>
      <protection locked="0"/>
    </xf>
    <xf numFmtId="0" fontId="0" fillId="8" borderId="54" xfId="0" applyFont="1" applyFill="1" applyBorder="1" applyAlignment="1" applyProtection="1">
      <alignment horizontal="center" vertical="center"/>
      <protection hidden="1"/>
    </xf>
    <xf numFmtId="164" fontId="21" fillId="8" borderId="34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9" fillId="8" borderId="3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2" fillId="8" borderId="34" xfId="0" applyFont="1" applyFill="1" applyBorder="1" applyAlignment="1" applyProtection="1">
      <alignment horizontal="center" vertical="center" wrapText="1"/>
      <protection hidden="1"/>
    </xf>
    <xf numFmtId="0" fontId="23" fillId="2" borderId="0" xfId="0" applyFont="1" applyFill="1" applyProtection="1">
      <protection hidden="1"/>
    </xf>
    <xf numFmtId="0" fontId="0" fillId="2" borderId="14" xfId="0" applyFill="1" applyBorder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0" borderId="16" xfId="0" applyFont="1" applyBorder="1" applyProtection="1">
      <protection hidden="1"/>
    </xf>
    <xf numFmtId="0" fontId="0" fillId="0" borderId="24" xfId="0" applyFont="1" applyBorder="1" applyProtection="1">
      <protection hidden="1"/>
    </xf>
    <xf numFmtId="0" fontId="0" fillId="0" borderId="24" xfId="0" applyFont="1" applyFill="1" applyBorder="1" applyProtection="1">
      <protection hidden="1"/>
    </xf>
    <xf numFmtId="0" fontId="0" fillId="0" borderId="22" xfId="0" applyFont="1" applyBorder="1" applyProtection="1">
      <protection hidden="1"/>
    </xf>
    <xf numFmtId="0" fontId="0" fillId="0" borderId="12" xfId="0" applyBorder="1" applyProtection="1">
      <protection hidden="1"/>
    </xf>
    <xf numFmtId="0" fontId="24" fillId="5" borderId="58" xfId="0" applyFont="1" applyFill="1" applyBorder="1" applyAlignment="1" applyProtection="1">
      <alignment horizontal="center" vertical="center"/>
      <protection locked="0"/>
    </xf>
    <xf numFmtId="14" fontId="24" fillId="5" borderId="27" xfId="0" applyNumberFormat="1" applyFont="1" applyFill="1" applyBorder="1" applyAlignment="1" applyProtection="1">
      <alignment horizontal="center" vertical="center"/>
      <protection locked="0"/>
    </xf>
    <xf numFmtId="14" fontId="24" fillId="5" borderId="30" xfId="0" applyNumberFormat="1" applyFont="1" applyFill="1" applyBorder="1" applyAlignment="1" applyProtection="1">
      <alignment horizontal="center" vertical="center"/>
      <protection locked="0"/>
    </xf>
    <xf numFmtId="14" fontId="0" fillId="5" borderId="59" xfId="0" applyNumberFormat="1" applyFont="1" applyFill="1" applyBorder="1" applyAlignment="1" applyProtection="1">
      <alignment horizontal="center" vertical="center"/>
      <protection locked="0"/>
    </xf>
    <xf numFmtId="14" fontId="0" fillId="5" borderId="60" xfId="0" applyNumberFormat="1" applyFont="1" applyFill="1" applyBorder="1" applyAlignment="1" applyProtection="1">
      <alignment horizontal="center" vertical="center"/>
      <protection locked="0"/>
    </xf>
    <xf numFmtId="14" fontId="0" fillId="5" borderId="61" xfId="0" applyNumberFormat="1" applyFont="1" applyFill="1" applyBorder="1" applyAlignment="1" applyProtection="1">
      <alignment horizontal="center" vertical="center"/>
      <protection locked="0"/>
    </xf>
    <xf numFmtId="14" fontId="0" fillId="5" borderId="27" xfId="0" applyNumberFormat="1" applyFont="1" applyFill="1" applyBorder="1" applyAlignment="1" applyProtection="1">
      <alignment horizontal="center" vertical="center"/>
      <protection locked="0"/>
    </xf>
    <xf numFmtId="14" fontId="0" fillId="5" borderId="30" xfId="0" applyNumberFormat="1" applyFont="1" applyFill="1" applyBorder="1" applyAlignment="1" applyProtection="1">
      <alignment horizontal="center" vertical="center"/>
      <protection locked="0"/>
    </xf>
    <xf numFmtId="14" fontId="0" fillId="5" borderId="37" xfId="0" applyNumberFormat="1" applyFont="1" applyFill="1" applyBorder="1" applyAlignment="1" applyProtection="1">
      <alignment horizontal="center" vertical="center"/>
      <protection locked="0"/>
    </xf>
    <xf numFmtId="14" fontId="0" fillId="5" borderId="58" xfId="0" applyNumberFormat="1" applyFont="1" applyFill="1" applyBorder="1" applyAlignment="1" applyProtection="1">
      <alignment horizontal="center" vertical="center"/>
      <protection locked="0"/>
    </xf>
    <xf numFmtId="14" fontId="0" fillId="5" borderId="52" xfId="0" applyNumberFormat="1" applyFont="1" applyFill="1" applyBorder="1" applyAlignment="1" applyProtection="1">
      <alignment horizontal="center" vertical="center"/>
      <protection locked="0"/>
    </xf>
    <xf numFmtId="164" fontId="21" fillId="8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33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protection hidden="1"/>
    </xf>
    <xf numFmtId="0" fontId="0" fillId="0" borderId="22" xfId="0" applyBorder="1" applyAlignment="1" applyProtection="1"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8" fillId="8" borderId="6" xfId="0" applyFont="1" applyFill="1" applyBorder="1" applyAlignment="1" applyProtection="1">
      <alignment vertical="center" wrapText="1"/>
      <protection hidden="1"/>
    </xf>
    <xf numFmtId="0" fontId="8" fillId="8" borderId="4" xfId="0" applyFont="1" applyFill="1" applyBorder="1" applyAlignment="1" applyProtection="1">
      <alignment vertical="center" wrapText="1"/>
      <protection hidden="1"/>
    </xf>
    <xf numFmtId="0" fontId="0" fillId="5" borderId="62" xfId="0" applyFont="1" applyFill="1" applyBorder="1" applyAlignment="1" applyProtection="1">
      <alignment horizontal="center" vertical="center"/>
      <protection locked="0"/>
    </xf>
    <xf numFmtId="0" fontId="0" fillId="5" borderId="43" xfId="0" applyFont="1" applyFill="1" applyBorder="1" applyAlignment="1" applyProtection="1">
      <alignment horizontal="center" vertical="center"/>
      <protection locked="0"/>
    </xf>
    <xf numFmtId="0" fontId="0" fillId="5" borderId="50" xfId="0" applyFont="1" applyFill="1" applyBorder="1" applyAlignment="1" applyProtection="1">
      <alignment horizontal="center" vertical="center"/>
      <protection locked="0"/>
    </xf>
    <xf numFmtId="0" fontId="0" fillId="8" borderId="43" xfId="0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164" fontId="30" fillId="10" borderId="63" xfId="0" applyNumberFormat="1" applyFont="1" applyFill="1" applyBorder="1" applyAlignment="1" applyProtection="1">
      <alignment horizontal="center" vertical="center"/>
      <protection hidden="1"/>
    </xf>
    <xf numFmtId="164" fontId="20" fillId="2" borderId="12" xfId="3" applyNumberFormat="1" applyFont="1" applyFill="1" applyBorder="1" applyAlignment="1" applyProtection="1">
      <alignment horizontal="center" vertical="center"/>
      <protection hidden="1"/>
    </xf>
    <xf numFmtId="164" fontId="20" fillId="8" borderId="66" xfId="3" applyNumberFormat="1" applyFont="1" applyFill="1" applyBorder="1" applyAlignment="1" applyProtection="1">
      <alignment horizontal="center" vertical="center"/>
      <protection hidden="1"/>
    </xf>
    <xf numFmtId="164" fontId="20" fillId="8" borderId="69" xfId="3" applyNumberFormat="1" applyFont="1" applyFill="1" applyBorder="1" applyAlignment="1" applyProtection="1">
      <alignment horizontal="center" vertical="center"/>
      <protection hidden="1"/>
    </xf>
    <xf numFmtId="164" fontId="20" fillId="8" borderId="15" xfId="3" applyNumberFormat="1" applyFont="1" applyFill="1" applyBorder="1" applyAlignment="1" applyProtection="1">
      <alignment horizontal="center" vertical="center"/>
      <protection hidden="1"/>
    </xf>
    <xf numFmtId="0" fontId="0" fillId="8" borderId="49" xfId="0" applyFill="1" applyBorder="1" applyAlignment="1" applyProtection="1">
      <alignment vertical="center"/>
      <protection hidden="1"/>
    </xf>
    <xf numFmtId="0" fontId="0" fillId="8" borderId="44" xfId="0" applyFill="1" applyBorder="1" applyAlignment="1" applyProtection="1">
      <alignment vertical="center"/>
      <protection hidden="1"/>
    </xf>
    <xf numFmtId="0" fontId="0" fillId="8" borderId="17" xfId="0" applyFill="1" applyBorder="1" applyAlignment="1" applyProtection="1">
      <alignment vertical="center"/>
      <protection hidden="1"/>
    </xf>
    <xf numFmtId="0" fontId="0" fillId="8" borderId="43" xfId="0" applyFill="1" applyBorder="1" applyAlignment="1" applyProtection="1">
      <alignment vertical="center"/>
      <protection hidden="1"/>
    </xf>
    <xf numFmtId="0" fontId="0" fillId="8" borderId="67" xfId="0" applyFill="1" applyBorder="1" applyAlignment="1" applyProtection="1">
      <alignment vertical="center"/>
      <protection hidden="1"/>
    </xf>
    <xf numFmtId="0" fontId="0" fillId="8" borderId="68" xfId="0" applyFill="1" applyBorder="1" applyAlignment="1" applyProtection="1">
      <alignment vertical="center"/>
      <protection hidden="1"/>
    </xf>
    <xf numFmtId="0" fontId="0" fillId="8" borderId="64" xfId="0" applyFill="1" applyBorder="1" applyAlignment="1" applyProtection="1">
      <alignment vertical="center"/>
      <protection hidden="1"/>
    </xf>
    <xf numFmtId="0" fontId="0" fillId="8" borderId="65" xfId="0" applyFill="1" applyBorder="1" applyAlignment="1" applyProtection="1">
      <alignment vertical="center"/>
      <protection hidden="1"/>
    </xf>
    <xf numFmtId="0" fontId="0" fillId="8" borderId="46" xfId="0" applyFill="1" applyBorder="1" applyAlignment="1" applyProtection="1">
      <alignment vertical="center"/>
      <protection hidden="1"/>
    </xf>
    <xf numFmtId="0" fontId="0" fillId="8" borderId="50" xfId="0" applyFill="1" applyBorder="1" applyAlignment="1" applyProtection="1">
      <alignment vertical="center"/>
      <protection hidden="1"/>
    </xf>
    <xf numFmtId="0" fontId="0" fillId="8" borderId="45" xfId="0" applyFill="1" applyBorder="1" applyAlignment="1" applyProtection="1">
      <alignment vertical="center"/>
      <protection hidden="1"/>
    </xf>
    <xf numFmtId="0" fontId="0" fillId="8" borderId="17" xfId="0" applyFill="1" applyBorder="1" applyAlignment="1" applyProtection="1">
      <alignment horizontal="left" vertical="center"/>
      <protection hidden="1"/>
    </xf>
    <xf numFmtId="0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21" fillId="8" borderId="55" xfId="0" applyFont="1" applyFill="1" applyBorder="1" applyAlignment="1" applyProtection="1">
      <alignment horizontal="right" vertical="center"/>
      <protection hidden="1"/>
    </xf>
    <xf numFmtId="0" fontId="21" fillId="8" borderId="70" xfId="0" applyFont="1" applyFill="1" applyBorder="1" applyAlignment="1" applyProtection="1">
      <alignment horizontal="right" vertical="center"/>
      <protection hidden="1"/>
    </xf>
    <xf numFmtId="0" fontId="8" fillId="5" borderId="57" xfId="0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 applyProtection="1">
      <alignment horizontal="center" vertical="center" wrapText="1"/>
      <protection locked="0"/>
    </xf>
    <xf numFmtId="0" fontId="8" fillId="5" borderId="70" xfId="0" applyFont="1" applyFill="1" applyBorder="1" applyAlignment="1" applyProtection="1">
      <alignment horizontal="center" vertical="center" wrapText="1"/>
      <protection locked="0"/>
    </xf>
    <xf numFmtId="0" fontId="28" fillId="10" borderId="3" xfId="0" applyFont="1" applyFill="1" applyBorder="1" applyAlignment="1" applyProtection="1">
      <alignment horizontal="center" vertical="center" wrapText="1"/>
      <protection hidden="1"/>
    </xf>
    <xf numFmtId="0" fontId="28" fillId="10" borderId="39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8" borderId="17" xfId="0" applyFill="1" applyBorder="1" applyAlignment="1" applyProtection="1">
      <alignment horizontal="left" vertical="center"/>
      <protection hidden="1"/>
    </xf>
    <xf numFmtId="0" fontId="0" fillId="8" borderId="45" xfId="0" applyFill="1" applyBorder="1" applyAlignment="1" applyProtection="1">
      <alignment horizontal="left" vertical="center"/>
      <protection hidden="1"/>
    </xf>
    <xf numFmtId="0" fontId="29" fillId="5" borderId="42" xfId="0" applyFont="1" applyFill="1" applyBorder="1" applyAlignment="1" applyProtection="1">
      <alignment horizontal="center" vertical="top" wrapText="1"/>
      <protection locked="0"/>
    </xf>
    <xf numFmtId="0" fontId="29" fillId="5" borderId="9" xfId="0" applyFont="1" applyFill="1" applyBorder="1" applyAlignment="1" applyProtection="1">
      <alignment horizontal="center" vertical="top" wrapText="1"/>
      <protection locked="0"/>
    </xf>
    <xf numFmtId="0" fontId="29" fillId="5" borderId="71" xfId="0" applyFont="1" applyFill="1" applyBorder="1" applyAlignment="1" applyProtection="1">
      <alignment horizontal="center" vertical="top" wrapText="1"/>
      <protection locked="0"/>
    </xf>
    <xf numFmtId="0" fontId="29" fillId="5" borderId="40" xfId="0" applyFont="1" applyFill="1" applyBorder="1" applyAlignment="1" applyProtection="1">
      <alignment horizontal="center" vertical="top" wrapText="1"/>
      <protection locked="0"/>
    </xf>
    <xf numFmtId="0" fontId="29" fillId="5" borderId="0" xfId="0" applyFont="1" applyFill="1" applyBorder="1" applyAlignment="1" applyProtection="1">
      <alignment horizontal="center" vertical="top" wrapText="1"/>
      <protection locked="0"/>
    </xf>
    <xf numFmtId="0" fontId="29" fillId="5" borderId="72" xfId="0" applyFont="1" applyFill="1" applyBorder="1" applyAlignment="1" applyProtection="1">
      <alignment horizontal="center" vertical="top" wrapText="1"/>
      <protection locked="0"/>
    </xf>
    <xf numFmtId="0" fontId="29" fillId="5" borderId="26" xfId="0" applyFont="1" applyFill="1" applyBorder="1" applyAlignment="1" applyProtection="1">
      <alignment horizontal="center" vertical="top" wrapText="1"/>
      <protection locked="0"/>
    </xf>
    <xf numFmtId="0" fontId="29" fillId="5" borderId="8" xfId="0" applyFont="1" applyFill="1" applyBorder="1" applyAlignment="1" applyProtection="1">
      <alignment horizontal="center" vertical="top" wrapText="1"/>
      <protection locked="0"/>
    </xf>
    <xf numFmtId="0" fontId="29" fillId="5" borderId="75" xfId="0" applyFont="1" applyFill="1" applyBorder="1" applyAlignment="1" applyProtection="1">
      <alignment horizontal="center" vertical="top" wrapText="1"/>
      <protection locked="0"/>
    </xf>
    <xf numFmtId="0" fontId="29" fillId="5" borderId="21" xfId="0" applyFont="1" applyFill="1" applyBorder="1" applyAlignment="1" applyProtection="1">
      <alignment horizontal="center" vertical="top" wrapText="1"/>
      <protection locked="0"/>
    </xf>
    <xf numFmtId="0" fontId="29" fillId="5" borderId="15" xfId="0" applyFont="1" applyFill="1" applyBorder="1" applyAlignment="1" applyProtection="1">
      <alignment horizontal="center" vertical="top" wrapText="1"/>
      <protection locked="0"/>
    </xf>
    <xf numFmtId="0" fontId="29" fillId="5" borderId="10" xfId="0" applyFont="1" applyFill="1" applyBorder="1" applyAlignment="1" applyProtection="1">
      <alignment horizontal="center" vertical="top" wrapText="1"/>
      <protection locked="0"/>
    </xf>
    <xf numFmtId="0" fontId="21" fillId="8" borderId="73" xfId="0" applyFont="1" applyFill="1" applyBorder="1" applyAlignment="1" applyProtection="1">
      <alignment horizontal="right" vertical="center" wrapText="1"/>
      <protection hidden="1"/>
    </xf>
    <xf numFmtId="0" fontId="21" fillId="8" borderId="71" xfId="0" applyFont="1" applyFill="1" applyBorder="1" applyAlignment="1" applyProtection="1">
      <alignment horizontal="right" vertical="center" wrapText="1"/>
      <protection hidden="1"/>
    </xf>
    <xf numFmtId="0" fontId="21" fillId="8" borderId="74" xfId="0" applyFont="1" applyFill="1" applyBorder="1" applyAlignment="1" applyProtection="1">
      <alignment horizontal="right" vertical="center" wrapText="1"/>
      <protection hidden="1"/>
    </xf>
    <xf numFmtId="0" fontId="21" fillId="8" borderId="75" xfId="0" applyFont="1" applyFill="1" applyBorder="1" applyAlignment="1" applyProtection="1">
      <alignment horizontal="right" vertical="center" wrapText="1"/>
      <protection hidden="1"/>
    </xf>
    <xf numFmtId="0" fontId="8" fillId="5" borderId="42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71" xfId="0" applyFont="1" applyFill="1" applyBorder="1" applyAlignment="1" applyProtection="1">
      <alignment horizontal="center" vertical="center" wrapText="1"/>
      <protection locked="0"/>
    </xf>
    <xf numFmtId="0" fontId="8" fillId="5" borderId="26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75" xfId="0" applyFont="1" applyFill="1" applyBorder="1" applyAlignment="1" applyProtection="1">
      <alignment horizontal="center" vertical="center" wrapText="1"/>
      <protection locked="0"/>
    </xf>
    <xf numFmtId="0" fontId="19" fillId="8" borderId="55" xfId="0" applyFont="1" applyFill="1" applyBorder="1" applyAlignment="1" applyProtection="1">
      <alignment horizontal="center" vertical="center"/>
      <protection hidden="1"/>
    </xf>
    <xf numFmtId="0" fontId="19" fillId="8" borderId="7" xfId="0" applyFont="1" applyFill="1" applyBorder="1" applyAlignment="1" applyProtection="1">
      <alignment horizontal="center" vertical="center"/>
      <protection hidden="1"/>
    </xf>
    <xf numFmtId="0" fontId="8" fillId="5" borderId="56" xfId="0" applyFont="1" applyFill="1" applyBorder="1" applyAlignment="1" applyProtection="1">
      <alignment horizontal="center" vertical="center" wrapText="1"/>
      <protection locked="0"/>
    </xf>
    <xf numFmtId="0" fontId="27" fillId="10" borderId="14" xfId="0" applyFont="1" applyFill="1" applyBorder="1" applyAlignment="1" applyProtection="1">
      <alignment horizontal="center" vertical="center" wrapText="1"/>
      <protection hidden="1"/>
    </xf>
    <xf numFmtId="0" fontId="27" fillId="10" borderId="0" xfId="0" applyFont="1" applyFill="1" applyBorder="1" applyAlignment="1" applyProtection="1">
      <alignment horizontal="center" vertical="center" wrapText="1"/>
      <protection hidden="1"/>
    </xf>
    <xf numFmtId="0" fontId="27" fillId="10" borderId="15" xfId="0" applyFont="1" applyFill="1" applyBorder="1" applyAlignment="1" applyProtection="1">
      <alignment horizontal="center" vertical="center" wrapText="1"/>
      <protection hidden="1"/>
    </xf>
    <xf numFmtId="0" fontId="28" fillId="10" borderId="6" xfId="0" applyFont="1" applyFill="1" applyBorder="1" applyAlignment="1" applyProtection="1">
      <alignment horizontal="center" vertical="center" wrapText="1"/>
      <protection hidden="1"/>
    </xf>
    <xf numFmtId="0" fontId="28" fillId="10" borderId="11" xfId="0" applyFont="1" applyFill="1" applyBorder="1" applyAlignment="1" applyProtection="1">
      <alignment horizontal="center" vertical="center" wrapText="1"/>
      <protection hidden="1"/>
    </xf>
    <xf numFmtId="0" fontId="28" fillId="10" borderId="12" xfId="0" applyFont="1" applyFill="1" applyBorder="1" applyAlignment="1" applyProtection="1">
      <alignment horizontal="center" vertical="center" wrapText="1"/>
      <protection hidden="1"/>
    </xf>
    <xf numFmtId="0" fontId="0" fillId="2" borderId="11" xfId="0" applyFill="1" applyBorder="1" applyAlignment="1" applyProtection="1">
      <alignment horizontal="left" vertical="center"/>
      <protection hidden="1"/>
    </xf>
    <xf numFmtId="0" fontId="0" fillId="2" borderId="12" xfId="0" applyFill="1" applyBorder="1" applyAlignment="1" applyProtection="1">
      <alignment horizontal="left" vertical="center"/>
      <protection hidden="1"/>
    </xf>
    <xf numFmtId="0" fontId="7" fillId="8" borderId="1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47" xfId="0" applyFont="1" applyFill="1" applyBorder="1" applyAlignment="1" applyProtection="1">
      <alignment horizontal="center" vertical="center"/>
      <protection hidden="1"/>
    </xf>
    <xf numFmtId="0" fontId="19" fillId="8" borderId="48" xfId="0" applyFont="1" applyFill="1" applyBorder="1" applyAlignment="1" applyProtection="1">
      <alignment horizontal="center" vertical="center"/>
      <protection hidden="1"/>
    </xf>
    <xf numFmtId="0" fontId="19" fillId="8" borderId="1" xfId="0" applyFont="1" applyFill="1" applyBorder="1" applyAlignment="1" applyProtection="1">
      <alignment horizontal="center" vertical="center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47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6" fillId="10" borderId="14" xfId="0" applyFont="1" applyFill="1" applyBorder="1" applyAlignment="1" applyProtection="1">
      <alignment horizontal="center" vertical="center" readingOrder="1"/>
      <protection hidden="1"/>
    </xf>
    <xf numFmtId="0" fontId="26" fillId="10" borderId="0" xfId="0" applyFont="1" applyFill="1" applyBorder="1" applyAlignment="1" applyProtection="1">
      <alignment horizontal="center" vertical="center" readingOrder="1"/>
      <protection hidden="1"/>
    </xf>
    <xf numFmtId="0" fontId="26" fillId="10" borderId="15" xfId="0" applyFont="1" applyFill="1" applyBorder="1" applyAlignment="1" applyProtection="1">
      <alignment horizontal="center" vertical="center" readingOrder="1"/>
      <protection hidden="1"/>
    </xf>
    <xf numFmtId="0" fontId="26" fillId="10" borderId="14" xfId="0" applyFont="1" applyFill="1" applyBorder="1" applyAlignment="1" applyProtection="1">
      <alignment horizontal="center" vertical="center" wrapText="1" readingOrder="1"/>
      <protection hidden="1"/>
    </xf>
    <xf numFmtId="0" fontId="26" fillId="10" borderId="0" xfId="0" applyFont="1" applyFill="1" applyBorder="1" applyAlignment="1" applyProtection="1">
      <alignment horizontal="center" vertical="center" wrapText="1" readingOrder="1"/>
      <protection hidden="1"/>
    </xf>
    <xf numFmtId="0" fontId="26" fillId="10" borderId="15" xfId="0" applyFont="1" applyFill="1" applyBorder="1" applyAlignment="1" applyProtection="1">
      <alignment horizontal="center" vertical="center" wrapText="1" readingOrder="1"/>
      <protection hidden="1"/>
    </xf>
    <xf numFmtId="0" fontId="19" fillId="8" borderId="57" xfId="0" applyFont="1" applyFill="1" applyBorder="1" applyAlignment="1" applyProtection="1">
      <alignment horizontal="center" vertical="center"/>
      <protection hidden="1"/>
    </xf>
    <xf numFmtId="0" fontId="19" fillId="8" borderId="70" xfId="0" applyFont="1" applyFill="1" applyBorder="1" applyAlignment="1" applyProtection="1">
      <alignment horizontal="center" vertical="center"/>
      <protection hidden="1"/>
    </xf>
    <xf numFmtId="0" fontId="21" fillId="5" borderId="57" xfId="0" applyFont="1" applyFill="1" applyBorder="1" applyAlignment="1" applyProtection="1">
      <alignment horizontal="center" vertical="center"/>
      <protection locked="0"/>
    </xf>
    <xf numFmtId="0" fontId="21" fillId="5" borderId="56" xfId="0" applyFont="1" applyFill="1" applyBorder="1" applyAlignment="1" applyProtection="1">
      <alignment horizontal="center" vertical="center"/>
      <protection locked="0"/>
    </xf>
    <xf numFmtId="0" fontId="35" fillId="2" borderId="5" xfId="0" applyFont="1" applyFill="1" applyBorder="1" applyAlignment="1" applyProtection="1">
      <alignment horizontal="center" vertical="center"/>
      <protection hidden="1"/>
    </xf>
    <xf numFmtId="0" fontId="22" fillId="9" borderId="3" xfId="0" applyFont="1" applyFill="1" applyBorder="1" applyAlignment="1" applyProtection="1">
      <alignment horizontal="center" vertical="center"/>
      <protection hidden="1"/>
    </xf>
    <xf numFmtId="0" fontId="22" fillId="9" borderId="6" xfId="0" applyFont="1" applyFill="1" applyBorder="1" applyAlignment="1" applyProtection="1">
      <alignment horizontal="center" vertical="center"/>
      <protection hidden="1"/>
    </xf>
    <xf numFmtId="0" fontId="22" fillId="9" borderId="4" xfId="0" applyFont="1" applyFill="1" applyBorder="1" applyAlignment="1" applyProtection="1">
      <alignment horizontal="center" vertical="center"/>
      <protection hidden="1"/>
    </xf>
    <xf numFmtId="164" fontId="2" fillId="8" borderId="3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6" xfId="0" applyNumberFormat="1" applyFont="1" applyFill="1" applyBorder="1" applyAlignment="1" applyProtection="1">
      <alignment horizontal="center" vertical="center" wrapText="1"/>
      <protection hidden="1"/>
    </xf>
    <xf numFmtId="0" fontId="31" fillId="9" borderId="3" xfId="0" applyFont="1" applyFill="1" applyBorder="1" applyAlignment="1" applyProtection="1">
      <alignment horizontal="center" vertical="center"/>
      <protection hidden="1"/>
    </xf>
    <xf numFmtId="0" fontId="31" fillId="9" borderId="6" xfId="0" applyFont="1" applyFill="1" applyBorder="1" applyAlignment="1" applyProtection="1">
      <alignment horizontal="center" vertical="center"/>
      <protection hidden="1"/>
    </xf>
    <xf numFmtId="0" fontId="31" fillId="9" borderId="4" xfId="0" applyFont="1" applyFill="1" applyBorder="1" applyAlignment="1" applyProtection="1">
      <alignment horizontal="center" vertical="center"/>
      <protection hidden="1"/>
    </xf>
    <xf numFmtId="0" fontId="3" fillId="8" borderId="3" xfId="0" applyFont="1" applyFill="1" applyBorder="1" applyAlignment="1" applyProtection="1">
      <alignment horizontal="center" vertical="center" wrapText="1"/>
      <protection hidden="1"/>
    </xf>
    <xf numFmtId="0" fontId="3" fillId="8" borderId="6" xfId="0" applyFont="1" applyFill="1" applyBorder="1" applyAlignment="1" applyProtection="1">
      <alignment horizontal="center" vertical="center" wrapText="1"/>
      <protection hidden="1"/>
    </xf>
    <xf numFmtId="0" fontId="3" fillId="8" borderId="4" xfId="0" applyFont="1" applyFill="1" applyBorder="1" applyAlignment="1" applyProtection="1">
      <alignment horizontal="center" vertical="center" wrapText="1"/>
      <protection hidden="1"/>
    </xf>
    <xf numFmtId="0" fontId="22" fillId="9" borderId="3" xfId="0" applyFont="1" applyFill="1" applyBorder="1" applyAlignment="1" applyProtection="1">
      <alignment horizontal="center" vertical="center" wrapText="1"/>
      <protection hidden="1"/>
    </xf>
    <xf numFmtId="0" fontId="22" fillId="9" borderId="6" xfId="0" applyFont="1" applyFill="1" applyBorder="1" applyAlignment="1" applyProtection="1">
      <alignment horizontal="center" vertical="center" wrapText="1"/>
      <protection hidden="1"/>
    </xf>
    <xf numFmtId="0" fontId="22" fillId="9" borderId="4" xfId="0" applyFont="1" applyFill="1" applyBorder="1" applyAlignment="1" applyProtection="1">
      <alignment horizontal="center" vertical="center" wrapText="1"/>
      <protection hidden="1"/>
    </xf>
    <xf numFmtId="0" fontId="8" fillId="8" borderId="3" xfId="0" applyFont="1" applyFill="1" applyBorder="1" applyAlignment="1" applyProtection="1">
      <alignment horizontal="center" vertical="center" wrapText="1"/>
      <protection hidden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25" fillId="9" borderId="3" xfId="0" applyFont="1" applyFill="1" applyBorder="1" applyAlignment="1" applyProtection="1">
      <alignment horizontal="center" vertical="center"/>
      <protection hidden="1"/>
    </xf>
    <xf numFmtId="0" fontId="25" fillId="9" borderId="6" xfId="0" applyFont="1" applyFill="1" applyBorder="1" applyAlignment="1" applyProtection="1">
      <alignment horizontal="center" vertical="center"/>
      <protection hidden="1"/>
    </xf>
    <xf numFmtId="0" fontId="25" fillId="9" borderId="4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39" xfId="0" applyFont="1" applyFill="1" applyBorder="1" applyAlignment="1" applyProtection="1">
      <alignment horizontal="center" vertical="center"/>
      <protection hidden="1"/>
    </xf>
    <xf numFmtId="164" fontId="2" fillId="8" borderId="3" xfId="0" applyNumberFormat="1" applyFont="1" applyFill="1" applyBorder="1" applyAlignment="1" applyProtection="1">
      <alignment horizontal="center" vertical="center"/>
      <protection hidden="1"/>
    </xf>
    <xf numFmtId="164" fontId="2" fillId="8" borderId="6" xfId="0" applyNumberFormat="1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9" fillId="8" borderId="3" xfId="0" applyFont="1" applyFill="1" applyBorder="1" applyAlignment="1" applyProtection="1">
      <alignment horizontal="center" vertical="center" wrapText="1"/>
      <protection hidden="1"/>
    </xf>
    <xf numFmtId="0" fontId="9" fillId="8" borderId="39" xfId="0" applyFont="1" applyFill="1" applyBorder="1" applyAlignment="1" applyProtection="1">
      <alignment horizontal="center" vertical="center" wrapText="1"/>
      <protection hidden="1"/>
    </xf>
    <xf numFmtId="0" fontId="10" fillId="8" borderId="3" xfId="0" applyFont="1" applyFill="1" applyBorder="1" applyAlignment="1" applyProtection="1">
      <alignment horizontal="center" vertical="center" wrapText="1"/>
      <protection hidden="1"/>
    </xf>
    <xf numFmtId="0" fontId="10" fillId="8" borderId="6" xfId="0" applyFont="1" applyFill="1" applyBorder="1" applyAlignment="1" applyProtection="1">
      <alignment horizontal="center" vertical="center" wrapText="1"/>
      <protection hidden="1"/>
    </xf>
    <xf numFmtId="0" fontId="10" fillId="8" borderId="4" xfId="0" applyFont="1" applyFill="1" applyBorder="1" applyAlignment="1" applyProtection="1">
      <alignment horizontal="center" vertical="center" wrapText="1"/>
      <protection hidden="1"/>
    </xf>
  </cellXfs>
  <cellStyles count="50">
    <cellStyle name="à saisir" xfId="6"/>
    <cellStyle name="Champs-saisie" xfId="15"/>
    <cellStyle name="Champs-saisie-sans_bordure" xfId="7"/>
    <cellStyle name="Milliers 2" xfId="8"/>
    <cellStyle name="Milliers 2 2" xfId="19"/>
    <cellStyle name="Milliers 2 2 2" xfId="32"/>
    <cellStyle name="Milliers 2 2 2 2" xfId="40"/>
    <cellStyle name="Milliers 2 2 3" xfId="42"/>
    <cellStyle name="Milliers 2 2 4" xfId="46"/>
    <cellStyle name="Milliers 2 2 5" xfId="36"/>
    <cellStyle name="Milliers 2 3" xfId="21"/>
    <cellStyle name="Milliers 2 3 2" xfId="34"/>
    <cellStyle name="Milliers 2 3 2 2" xfId="44"/>
    <cellStyle name="Milliers 2 3 3" xfId="48"/>
    <cellStyle name="Milliers 2 3 4" xfId="38"/>
    <cellStyle name="Milliers 2 4" xfId="17"/>
    <cellStyle name="Monétaire" xfId="3" builtinId="4"/>
    <cellStyle name="Monétaire 2" xfId="2"/>
    <cellStyle name="Monétaire 2 2" xfId="20"/>
    <cellStyle name="Monétaire 2 2 2" xfId="33"/>
    <cellStyle name="Monétaire 2 2 2 2" xfId="41"/>
    <cellStyle name="Monétaire 2 2 3" xfId="43"/>
    <cellStyle name="Monétaire 2 2 4" xfId="47"/>
    <cellStyle name="Monétaire 2 2 5" xfId="37"/>
    <cellStyle name="Monétaire 2 3" xfId="22"/>
    <cellStyle name="Monétaire 2 3 2" xfId="35"/>
    <cellStyle name="Monétaire 2 3 2 2" xfId="45"/>
    <cellStyle name="Monétaire 2 3 3" xfId="49"/>
    <cellStyle name="Monétaire 2 3 4" xfId="39"/>
    <cellStyle name="Monétaire 2 4" xfId="18"/>
    <cellStyle name="Monétaire 2 5" xfId="24"/>
    <cellStyle name="Monétaire 2 6" xfId="29"/>
    <cellStyle name="Monétaire 2 7" xfId="9"/>
    <cellStyle name="Monétaire 3" xfId="1"/>
    <cellStyle name="Monétaire 3 2" xfId="28"/>
    <cellStyle name="Monétaire 3 3" xfId="23"/>
    <cellStyle name="Monétaire 4" xfId="4"/>
    <cellStyle name="Monétaire 4 2" xfId="31"/>
    <cellStyle name="Monétaire 4 3" xfId="26"/>
    <cellStyle name="Monétaire 5" xfId="25"/>
    <cellStyle name="Monétaire 6" xfId="30"/>
    <cellStyle name="Normal" xfId="0" builtinId="0"/>
    <cellStyle name="Normal 2" xfId="5"/>
    <cellStyle name="Normal 2 2" xfId="11"/>
    <cellStyle name="Normal 2 3" xfId="27"/>
    <cellStyle name="Normal 2 4" xfId="10"/>
    <cellStyle name="Normal 3" xfId="12"/>
    <cellStyle name="OSIRIS_LIBEL" xfId="16"/>
    <cellStyle name="protégé" xfId="13"/>
    <cellStyle name="Saisie obligatoire" xfId="14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</dxfs>
  <tableStyles count="0" defaultTableStyle="TableStyleMedium2" defaultPivotStyle="PivotStyleLight16"/>
  <colors>
    <mruColors>
      <color rgb="FF006699"/>
      <color rgb="FF008080"/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79044</xdr:colOff>
      <xdr:row>0</xdr:row>
      <xdr:rowOff>53324</xdr:rowOff>
    </xdr:from>
    <xdr:to>
      <xdr:col>5</xdr:col>
      <xdr:colOff>1449652</xdr:colOff>
      <xdr:row>6</xdr:row>
      <xdr:rowOff>42117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4669" y="53324"/>
          <a:ext cx="1370608" cy="1131793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0</xdr:row>
      <xdr:rowOff>53324</xdr:rowOff>
    </xdr:from>
    <xdr:to>
      <xdr:col>10</xdr:col>
      <xdr:colOff>1295400</xdr:colOff>
      <xdr:row>6</xdr:row>
      <xdr:rowOff>100496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7450" y="53324"/>
          <a:ext cx="1219200" cy="1190172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53324</xdr:rowOff>
    </xdr:from>
    <xdr:to>
      <xdr:col>0</xdr:col>
      <xdr:colOff>1452496</xdr:colOff>
      <xdr:row>6</xdr:row>
      <xdr:rowOff>100948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3324"/>
          <a:ext cx="1395346" cy="1190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externalLinkPath" Target="file:///C:\Users\kevin.poveda\Desktop\ANNEXE_DEMANDE_TO411.xlsx" TargetMode="External"/><Relationship Id="rId1" Type="http://schemas.openxmlformats.org/officeDocument/2006/relationships/externalLinkPath" Target="file:///C:\Users\kevin.poveda\Desktop\ANNEXE_DEMANDE_TO411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C00000"/>
    <pageSetUpPr fitToPage="1"/>
  </sheetPr>
  <dimension ref="A1:R119"/>
  <sheetViews>
    <sheetView tabSelected="1" topLeftCell="A16" zoomScale="85" zoomScaleNormal="85" workbookViewId="0">
      <selection activeCell="F52" sqref="F52:H57"/>
    </sheetView>
  </sheetViews>
  <sheetFormatPr baseColWidth="10" defaultRowHeight="15" x14ac:dyDescent="0.25"/>
  <cols>
    <col min="1" max="11" width="27.7109375" style="13" customWidth="1"/>
    <col min="12" max="12" width="20.7109375" style="13" customWidth="1"/>
    <col min="13" max="16384" width="11.42578125" style="13"/>
  </cols>
  <sheetData>
    <row r="1" spans="1:14" x14ac:dyDescent="0.25">
      <c r="A1" s="60"/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4" x14ac:dyDescent="0.25">
      <c r="A2" s="42"/>
      <c r="B2" s="157"/>
      <c r="C2" s="157"/>
      <c r="D2" s="157"/>
      <c r="E2" s="157"/>
      <c r="F2" s="157"/>
      <c r="G2" s="157"/>
      <c r="H2" s="157"/>
      <c r="I2" s="157"/>
      <c r="J2" s="157"/>
      <c r="K2" s="61"/>
    </row>
    <row r="3" spans="1:14" x14ac:dyDescent="0.25">
      <c r="A3" s="42"/>
      <c r="B3" s="157"/>
      <c r="C3" s="157"/>
      <c r="D3" s="157"/>
      <c r="E3" s="157"/>
      <c r="F3" s="157"/>
      <c r="G3" s="157"/>
      <c r="H3" s="157"/>
      <c r="I3" s="157"/>
      <c r="J3" s="157"/>
      <c r="K3" s="61"/>
    </row>
    <row r="4" spans="1:14" x14ac:dyDescent="0.25">
      <c r="A4" s="42"/>
      <c r="B4" s="157"/>
      <c r="C4" s="157"/>
      <c r="D4" s="157"/>
      <c r="E4" s="157"/>
      <c r="F4" s="157"/>
      <c r="G4" s="157"/>
      <c r="H4" s="157"/>
      <c r="I4" s="157"/>
      <c r="J4" s="157"/>
      <c r="K4" s="61"/>
    </row>
    <row r="5" spans="1:14" x14ac:dyDescent="0.25">
      <c r="A5" s="42"/>
      <c r="B5" s="157"/>
      <c r="C5" s="157"/>
      <c r="D5" s="157"/>
      <c r="E5" s="157"/>
      <c r="F5" s="157"/>
      <c r="G5" s="157"/>
      <c r="H5" s="157"/>
      <c r="I5" s="157"/>
      <c r="J5" s="157"/>
      <c r="K5" s="61"/>
    </row>
    <row r="6" spans="1:14" x14ac:dyDescent="0.25">
      <c r="A6" s="42"/>
      <c r="B6" s="157"/>
      <c r="C6" s="157"/>
      <c r="D6" s="157"/>
      <c r="E6" s="157"/>
      <c r="F6" s="157"/>
      <c r="G6" s="157"/>
      <c r="H6" s="157"/>
      <c r="I6" s="157"/>
      <c r="J6" s="157"/>
      <c r="K6" s="61"/>
    </row>
    <row r="7" spans="1:14" ht="20.100000000000001" customHeight="1" x14ac:dyDescent="0.25">
      <c r="A7" s="20"/>
      <c r="B7" s="22"/>
      <c r="C7" s="157"/>
      <c r="D7" s="157"/>
      <c r="E7" s="157"/>
      <c r="F7" s="157"/>
      <c r="G7" s="157"/>
      <c r="H7" s="157"/>
      <c r="I7" s="157"/>
      <c r="J7" s="157"/>
      <c r="K7" s="61"/>
    </row>
    <row r="8" spans="1:14" ht="24.95" customHeight="1" x14ac:dyDescent="0.25">
      <c r="A8" s="273" t="s">
        <v>155</v>
      </c>
      <c r="B8" s="274"/>
      <c r="C8" s="274"/>
      <c r="D8" s="274"/>
      <c r="E8" s="274"/>
      <c r="F8" s="274"/>
      <c r="G8" s="274"/>
      <c r="H8" s="274"/>
      <c r="I8" s="274"/>
      <c r="J8" s="274"/>
      <c r="K8" s="275"/>
    </row>
    <row r="9" spans="1:14" ht="24.95" customHeight="1" x14ac:dyDescent="0.25">
      <c r="A9" s="276" t="s">
        <v>154</v>
      </c>
      <c r="B9" s="277"/>
      <c r="C9" s="277"/>
      <c r="D9" s="277"/>
      <c r="E9" s="277"/>
      <c r="F9" s="277"/>
      <c r="G9" s="277"/>
      <c r="H9" s="277"/>
      <c r="I9" s="277"/>
      <c r="J9" s="277"/>
      <c r="K9" s="278"/>
    </row>
    <row r="10" spans="1:14" ht="20.100000000000001" customHeight="1" x14ac:dyDescent="0.25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1"/>
    </row>
    <row r="11" spans="1:14" ht="24.95" customHeight="1" x14ac:dyDescent="0.25">
      <c r="A11" s="268" t="s">
        <v>6</v>
      </c>
      <c r="B11" s="269"/>
      <c r="C11" s="269"/>
      <c r="D11" s="265" t="s">
        <v>120</v>
      </c>
      <c r="E11" s="265"/>
      <c r="F11" s="265"/>
      <c r="G11" s="265"/>
      <c r="H11" s="266" t="s">
        <v>8</v>
      </c>
      <c r="I11" s="266"/>
      <c r="J11" s="266"/>
      <c r="K11" s="267"/>
    </row>
    <row r="12" spans="1:14" ht="24.95" customHeight="1" x14ac:dyDescent="0.25">
      <c r="A12" s="268" t="s">
        <v>4</v>
      </c>
      <c r="B12" s="269"/>
      <c r="C12" s="269"/>
      <c r="D12" s="270"/>
      <c r="E12" s="270"/>
      <c r="F12" s="270"/>
      <c r="G12" s="270"/>
      <c r="H12" s="270"/>
      <c r="I12" s="270"/>
      <c r="J12" s="270"/>
      <c r="K12" s="271"/>
    </row>
    <row r="13" spans="1:14" ht="24.95" customHeight="1" x14ac:dyDescent="0.25">
      <c r="A13" s="268" t="s">
        <v>5</v>
      </c>
      <c r="B13" s="269"/>
      <c r="C13" s="269"/>
      <c r="D13" s="270"/>
      <c r="E13" s="270"/>
      <c r="F13" s="270"/>
      <c r="G13" s="270"/>
      <c r="H13" s="270"/>
      <c r="I13" s="270"/>
      <c r="J13" s="270"/>
      <c r="K13" s="271"/>
      <c r="N13" s="62"/>
    </row>
    <row r="14" spans="1:14" ht="24.95" customHeight="1" x14ac:dyDescent="0.25">
      <c r="A14" s="254" t="s">
        <v>123</v>
      </c>
      <c r="B14" s="255"/>
      <c r="C14" s="255"/>
      <c r="D14" s="224"/>
      <c r="E14" s="225"/>
      <c r="F14" s="225"/>
      <c r="G14" s="225"/>
      <c r="H14" s="225"/>
      <c r="I14" s="225"/>
      <c r="J14" s="225"/>
      <c r="K14" s="256"/>
      <c r="N14" s="62"/>
    </row>
    <row r="15" spans="1:14" ht="20.100000000000001" customHeight="1" x14ac:dyDescent="0.25">
      <c r="A15" s="279" t="s">
        <v>239</v>
      </c>
      <c r="B15" s="255"/>
      <c r="C15" s="280"/>
      <c r="D15" s="224"/>
      <c r="E15" s="225"/>
      <c r="F15" s="225"/>
      <c r="G15" s="279" t="s">
        <v>240</v>
      </c>
      <c r="H15" s="255"/>
      <c r="I15" s="255"/>
      <c r="J15" s="281"/>
      <c r="K15" s="282"/>
      <c r="N15" s="62"/>
    </row>
    <row r="16" spans="1:14" ht="20.100000000000001" customHeight="1" x14ac:dyDescent="0.25">
      <c r="A16" s="257" t="s">
        <v>65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9"/>
    </row>
    <row r="17" spans="1:13" ht="16.5" customHeight="1" thickBot="1" x14ac:dyDescent="0.3">
      <c r="A17" s="63"/>
      <c r="B17" s="64"/>
      <c r="C17" s="64"/>
      <c r="D17" s="64"/>
      <c r="E17" s="65"/>
      <c r="F17" s="65"/>
      <c r="G17" s="65"/>
      <c r="H17" s="64"/>
      <c r="I17" s="64"/>
      <c r="J17" s="64"/>
      <c r="K17" s="61"/>
    </row>
    <row r="18" spans="1:13" ht="16.5" customHeight="1" thickBot="1" x14ac:dyDescent="0.3">
      <c r="A18" s="227" t="s">
        <v>7</v>
      </c>
      <c r="B18" s="260"/>
      <c r="C18" s="80" t="s">
        <v>18</v>
      </c>
      <c r="D18" s="157"/>
      <c r="E18" s="227" t="s">
        <v>157</v>
      </c>
      <c r="F18" s="228"/>
      <c r="G18" s="82" t="s">
        <v>18</v>
      </c>
      <c r="H18" s="157"/>
      <c r="I18" s="227" t="s">
        <v>157</v>
      </c>
      <c r="J18" s="228"/>
      <c r="K18" s="82" t="s">
        <v>18</v>
      </c>
      <c r="L18" s="66"/>
      <c r="M18" s="66"/>
    </row>
    <row r="19" spans="1:13" ht="16.5" customHeight="1" x14ac:dyDescent="0.25">
      <c r="A19" s="230" t="s">
        <v>241</v>
      </c>
      <c r="B19" s="231"/>
      <c r="C19" s="83">
        <f>'Sur factures'!K131</f>
        <v>0</v>
      </c>
      <c r="D19" s="157"/>
      <c r="E19" s="207" t="s">
        <v>172</v>
      </c>
      <c r="F19" s="208"/>
      <c r="G19" s="68">
        <f>SUMIF('Sur factures'!$C$4:$C$130,'Synthèse dépenses'!E19,'Sur factures'!$K$4:$K$130)+SUMIF('Auto-construction'!$C$4:$C$33,'Synthèse dépenses'!E19,'Auto-construction'!$K$4:$K$33)+SUMIF('Rémunération sur frais réels'!$C$4:$C$57,'Synthèse dépenses'!E19,'Rémunération sur frais réels'!$N$4:$N$57)+SUMIF('Frais réels'!$C$4:$C$33,'Synthèse dépenses'!E19,'Frais réels'!$I$4:$I$33)+SUMIF('Proratisées-Frais de structures'!$E$4,'Synthèse dépenses'!E19,'Proratisées-Frais de structures'!$G$4)+SUMIF(Forfaitaires!$C$4:$C$33,'Synthèse dépenses'!E19,Forfaitaires!$K$4:$K$33)+SUMIF(Barèmes!$F$4:$F$54,'Synthèse dépenses'!E19,Barèmes!$M$4:$M$54)+SUMIF(Bénévolat!$C$4:$C$33,'Synthèse dépenses'!E19,Bénévolat!$L$4:$L$33)+SUMIF('Contribution en nature'!$C$4:$C$33,'Synthèse dépenses'!E19,'Contribution en nature'!$J$4:$J$33)+SUMIF('Charges d''amortissement'!$C$4:$C$33,'Synthèse dépenses'!E19,'Charges d''amortissement'!$I$4:$I$33)</f>
        <v>0</v>
      </c>
      <c r="H19" s="157"/>
      <c r="I19" s="207" t="s">
        <v>234</v>
      </c>
      <c r="J19" s="208"/>
      <c r="K19" s="68">
        <f>SUMIF('Sur factures'!$C$4:$C$130,'Synthèse dépenses'!I19,'Sur factures'!$K$4:$K$130)+SUMIF('Auto-construction'!$C$4:$C$33,'Synthèse dépenses'!I19,'Auto-construction'!$K$4:$K$33)+SUMIF('Rémunération sur frais réels'!$C$4:$C$57,'Synthèse dépenses'!I19,'Rémunération sur frais réels'!$N$4:$N$57)+SUMIF('Frais réels'!$C$4:$C$33,'Synthèse dépenses'!I19,'Frais réels'!$I$4:$I$33)+SUMIF('Proratisées-Frais de structures'!$E$4,'Synthèse dépenses'!I19,'Proratisées-Frais de structures'!$G$4)+SUMIF(Forfaitaires!$C$4:$C$33,'Synthèse dépenses'!I19,Forfaitaires!$K$4:$K$33)+SUMIF(Barèmes!$F$4:$F$54,'Synthèse dépenses'!I19,Barèmes!$M$4:$M$54)+SUMIF(Bénévolat!$C$4:$C$33,'Synthèse dépenses'!I19,Bénévolat!$L$4:$L$33)+SUMIF('Contribution en nature'!$C$4:$C$33,'Synthèse dépenses'!I19,'Contribution en nature'!$J$4:$J$33)+SUMIF('Charges d''amortissement'!$C$4:$C$33,'Synthèse dépenses'!I19,'Charges d''amortissement'!$I$4:$I$33)</f>
        <v>0</v>
      </c>
      <c r="L19" s="66"/>
      <c r="M19" s="66"/>
    </row>
    <row r="20" spans="1:13" ht="16.5" customHeight="1" x14ac:dyDescent="0.25">
      <c r="A20" s="230" t="s">
        <v>41</v>
      </c>
      <c r="B20" s="231"/>
      <c r="C20" s="83">
        <f>'Auto-construction'!K34</f>
        <v>0</v>
      </c>
      <c r="D20" s="157"/>
      <c r="E20" s="209" t="s">
        <v>173</v>
      </c>
      <c r="F20" s="210"/>
      <c r="G20" s="69">
        <f>SUMIF('Sur factures'!$C$4:$C$130,'Synthèse dépenses'!E20,'Sur factures'!$K$4:$K$130)+SUMIF('Auto-construction'!$C$4:$C$33,'Synthèse dépenses'!E20,'Auto-construction'!$K$4:$K$33)+SUMIF('Rémunération sur frais réels'!$C$4:$C$57,'Synthèse dépenses'!E20,'Rémunération sur frais réels'!$N$4:$N$57)+SUMIF('Frais réels'!$C$4:$C$33,'Synthèse dépenses'!E20,'Frais réels'!$I$4:$I$33)+SUMIF('Proratisées-Frais de structures'!$E$4,'Synthèse dépenses'!E20,'Proratisées-Frais de structures'!$G$4)+SUMIF(Forfaitaires!$C$4:$C$33,'Synthèse dépenses'!E20,Forfaitaires!$K$4:$K$33)+SUMIF(Barèmes!$F$4:$F$54,'Synthèse dépenses'!E20,Barèmes!$M$4:$M$54)+SUMIF(Bénévolat!$C$4:$C$33,'Synthèse dépenses'!E20,Bénévolat!$L$4:$L$33)+SUMIF('Contribution en nature'!$C$4:$C$33,'Synthèse dépenses'!E20,'Contribution en nature'!$J$4:$J$33)+SUMIF('Charges d''amortissement'!$C$4:$C$33,'Synthèse dépenses'!E20,'Charges d''amortissement'!$I$4:$I$33)</f>
        <v>0</v>
      </c>
      <c r="H20" s="157"/>
      <c r="I20" s="209" t="s">
        <v>197</v>
      </c>
      <c r="J20" s="210"/>
      <c r="K20" s="69">
        <f>SUMIF('Sur factures'!$C$4:$C$130,'Synthèse dépenses'!I20,'Sur factures'!$K$4:$K$130)+SUMIF('Auto-construction'!$C$4:$C$33,'Synthèse dépenses'!I20,'Auto-construction'!$K$4:$K$33)+SUMIF('Rémunération sur frais réels'!$C$4:$C$57,'Synthèse dépenses'!I20,'Rémunération sur frais réels'!$N$4:$N$57)+SUMIF('Frais réels'!$C$4:$C$33,'Synthèse dépenses'!I20,'Frais réels'!$I$4:$I$33)+SUMIF('Proratisées-Frais de structures'!$E$4,'Synthèse dépenses'!I20,'Proratisées-Frais de structures'!$G$4)+SUMIF(Forfaitaires!$C$4:$C$33,'Synthèse dépenses'!I20,Forfaitaires!$K$4:$K$33)+SUMIF(Barèmes!$F$4:$F$54,'Synthèse dépenses'!I20,Barèmes!$M$4:$M$54)+SUMIF(Bénévolat!$C$4:$C$33,'Synthèse dépenses'!I20,Bénévolat!$L$4:$L$33)+SUMIF('Contribution en nature'!$C$4:$C$33,'Synthèse dépenses'!I20,'Contribution en nature'!$J$4:$J$33)+SUMIF('Charges d''amortissement'!$C$4:$C$33,'Synthèse dépenses'!I20,'Charges d''amortissement'!$I$4:$I$33)</f>
        <v>0</v>
      </c>
      <c r="L20" s="66"/>
      <c r="M20" s="66"/>
    </row>
    <row r="21" spans="1:13" ht="16.5" customHeight="1" x14ac:dyDescent="0.25">
      <c r="A21" s="230" t="s">
        <v>156</v>
      </c>
      <c r="B21" s="231"/>
      <c r="C21" s="83">
        <f>'Contribution en nature'!J34</f>
        <v>0</v>
      </c>
      <c r="D21" s="157"/>
      <c r="E21" s="209" t="s">
        <v>174</v>
      </c>
      <c r="F21" s="210"/>
      <c r="G21" s="70">
        <f>SUMIF('Sur factures'!$C$4:$C$130,'Synthèse dépenses'!E21,'Sur factures'!$K$4:$K$130)+SUMIF('Auto-construction'!$C$4:$C$33,'Synthèse dépenses'!E21,'Auto-construction'!$K$4:$K$33)+SUMIF('Rémunération sur frais réels'!$C$4:$C$57,'Synthèse dépenses'!E21,'Rémunération sur frais réels'!$N$4:$N$57)+SUMIF('Frais réels'!$C$4:$C$33,'Synthèse dépenses'!E21,'Frais réels'!$I$4:$I$33)+SUMIF('Proratisées-Frais de structures'!$E$4,'Synthèse dépenses'!E21,'Proratisées-Frais de structures'!$G$4)+SUMIF(Forfaitaires!$C$4:$C$33,'Synthèse dépenses'!E21,Forfaitaires!$K$4:$K$33)+SUMIF(Barèmes!$F$4:$F$54,'Synthèse dépenses'!E21,Barèmes!$M$4:$M$54)+SUMIF(Bénévolat!$C$4:$C$33,'Synthèse dépenses'!E21,Bénévolat!$L$4:$L$33)+SUMIF('Contribution en nature'!$C$4:$C$33,'Synthèse dépenses'!E21,'Contribution en nature'!$J$4:$J$33)+SUMIF('Charges d''amortissement'!$C$4:$C$33,'Synthèse dépenses'!E21,'Charges d''amortissement'!$I$4:$I$33)</f>
        <v>0</v>
      </c>
      <c r="H21" s="157"/>
      <c r="I21" s="209" t="s">
        <v>198</v>
      </c>
      <c r="J21" s="210"/>
      <c r="K21" s="70">
        <f>SUMIF('Sur factures'!$C$4:$C$130,'Synthèse dépenses'!I21,'Sur factures'!$K$4:$K$130)+SUMIF('Auto-construction'!$C$4:$C$33,'Synthèse dépenses'!I21,'Auto-construction'!$K$4:$K$33)+SUMIF('Rémunération sur frais réels'!$C$4:$C$57,'Synthèse dépenses'!I21,'Rémunération sur frais réels'!$N$4:$N$57)+SUMIF('Frais réels'!$C$4:$C$33,'Synthèse dépenses'!I21,'Frais réels'!$I$4:$I$33)+SUMIF('Proratisées-Frais de structures'!$E$4,'Synthèse dépenses'!I21,'Proratisées-Frais de structures'!$G$4)+SUMIF(Forfaitaires!$C$4:$C$33,'Synthèse dépenses'!I21,Forfaitaires!$K$4:$K$33)+SUMIF(Barèmes!$F$4:$F$54,'Synthèse dépenses'!I21,Barèmes!$M$4:$M$54)+SUMIF(Bénévolat!$C$4:$C$33,'Synthèse dépenses'!I21,Bénévolat!$L$4:$L$33)+SUMIF('Contribution en nature'!$C$4:$C$33,'Synthèse dépenses'!I21,'Contribution en nature'!$J$4:$J$33)+SUMIF('Charges d''amortissement'!$C$4:$C$33,'Synthèse dépenses'!I21,'Charges d''amortissement'!$I$4:$I$33)</f>
        <v>0</v>
      </c>
      <c r="L21" s="66"/>
      <c r="M21" s="66"/>
    </row>
    <row r="22" spans="1:13" ht="16.5" customHeight="1" thickBot="1" x14ac:dyDescent="0.3">
      <c r="A22" s="230" t="s">
        <v>40</v>
      </c>
      <c r="B22" s="231"/>
      <c r="C22" s="83">
        <f>'Charges d''amortissement'!I34</f>
        <v>0</v>
      </c>
      <c r="D22" s="157"/>
      <c r="E22" s="209" t="s">
        <v>227</v>
      </c>
      <c r="F22" s="210"/>
      <c r="G22" s="67">
        <f>SUMIF('Sur factures'!$C$4:$C$130,'Synthèse dépenses'!E22,'Sur factures'!$K$4:$K$130)+SUMIF('Auto-construction'!$C$4:$C$33,'Synthèse dépenses'!E22,'Auto-construction'!$K$4:$K$33)+SUMIF('Rémunération sur frais réels'!$C$4:$C$57,'Synthèse dépenses'!E22,'Rémunération sur frais réels'!$N$4:$N$57)+SUMIF('Frais réels'!$C$4:$C$33,'Synthèse dépenses'!E22,'Frais réels'!$I$4:$I$33)+SUMIF('Proratisées-Frais de structures'!$E$4,'Synthèse dépenses'!E22,'Proratisées-Frais de structures'!$G$4)+SUMIF(Forfaitaires!$C$4:$C$33,'Synthèse dépenses'!E22,Forfaitaires!$K$4:$K$33)+SUMIF(Barèmes!$F$4:$F$54,'Synthèse dépenses'!E22,Barèmes!$M$4:$M$54)+SUMIF(Bénévolat!$C$4:$C$33,'Synthèse dépenses'!E22,Bénévolat!$L$4:$L$33)+SUMIF('Contribution en nature'!$C$4:$C$33,'Synthèse dépenses'!E22,'Contribution en nature'!$J$4:$J$33)+SUMIF('Charges d''amortissement'!$C$4:$C$33,'Synthèse dépenses'!E22,'Charges d''amortissement'!$I$4:$I$33)</f>
        <v>0</v>
      </c>
      <c r="H22" s="71"/>
      <c r="I22" s="209" t="s">
        <v>199</v>
      </c>
      <c r="J22" s="210"/>
      <c r="K22" s="67">
        <f>SUMIF('Sur factures'!$C$4:$C$130,'Synthèse dépenses'!I22,'Sur factures'!$K$4:$K$130)+SUMIF('Auto-construction'!$C$4:$C$33,'Synthèse dépenses'!I22,'Auto-construction'!$K$4:$K$33)+SUMIF('Rémunération sur frais réels'!$C$4:$C$57,'Synthèse dépenses'!I22,'Rémunération sur frais réels'!$N$4:$N$57)+SUMIF('Frais réels'!$C$4:$C$33,'Synthèse dépenses'!I22,'Frais réels'!$I$4:$I$33)+SUMIF('Proratisées-Frais de structures'!$E$4,'Synthèse dépenses'!I22,'Proratisées-Frais de structures'!$G$4)+SUMIF(Forfaitaires!$C$4:$C$33,'Synthèse dépenses'!I22,Forfaitaires!$K$4:$K$33)+SUMIF(Barèmes!$F$4:$F$54,'Synthèse dépenses'!I22,Barèmes!$M$4:$M$54)+SUMIF(Bénévolat!$C$4:$C$33,'Synthèse dépenses'!I22,Bénévolat!$L$4:$L$33)+SUMIF('Contribution en nature'!$C$4:$C$33,'Synthèse dépenses'!I22,'Contribution en nature'!$J$4:$J$33)+SUMIF('Charges d''amortissement'!$C$4:$C$33,'Synthèse dépenses'!I22,'Charges d''amortissement'!$I$4:$I$33)</f>
        <v>0</v>
      </c>
      <c r="L22" s="66"/>
      <c r="M22" s="66"/>
    </row>
    <row r="23" spans="1:13" ht="16.5" customHeight="1" thickBot="1" x14ac:dyDescent="0.3">
      <c r="A23" s="261" t="s">
        <v>9</v>
      </c>
      <c r="B23" s="262"/>
      <c r="C23" s="202">
        <f>SUM(C19:C22)</f>
        <v>0</v>
      </c>
      <c r="D23" s="157"/>
      <c r="E23" s="209" t="s">
        <v>228</v>
      </c>
      <c r="F23" s="210"/>
      <c r="G23" s="67">
        <f>SUMIF('Sur factures'!$C$4:$C$130,'Synthèse dépenses'!E23,'Sur factures'!$K$4:$K$130)+SUMIF('Auto-construction'!$C$4:$C$33,'Synthèse dépenses'!E23,'Auto-construction'!$K$4:$K$33)+SUMIF('Rémunération sur frais réels'!$C$4:$C$57,'Synthèse dépenses'!E23,'Rémunération sur frais réels'!$N$4:$N$57)+SUMIF('Frais réels'!$C$4:$C$33,'Synthèse dépenses'!E23,'Frais réels'!$I$4:$I$33)+SUMIF('Proratisées-Frais de structures'!$E$4,'Synthèse dépenses'!E23,'Proratisées-Frais de structures'!$G$4)+SUMIF(Forfaitaires!$C$4:$C$33,'Synthèse dépenses'!E23,Forfaitaires!$K$4:$K$33)+SUMIF(Barèmes!$F$4:$F$54,'Synthèse dépenses'!E23,Barèmes!$M$4:$M$54)+SUMIF(Bénévolat!$C$4:$C$33,'Synthèse dépenses'!E23,Bénévolat!$L$4:$L$33)+SUMIF('Contribution en nature'!$C$4:$C$33,'Synthèse dépenses'!E23,'Contribution en nature'!$J$4:$J$33)+SUMIF('Charges d''amortissement'!$C$4:$C$33,'Synthèse dépenses'!E23,'Charges d''amortissement'!$I$4:$I$33)</f>
        <v>0</v>
      </c>
      <c r="H23" s="71"/>
      <c r="I23" s="209" t="s">
        <v>200</v>
      </c>
      <c r="J23" s="210"/>
      <c r="K23" s="67">
        <f>SUMIF('Sur factures'!$C$4:$C$130,'Synthèse dépenses'!I23,'Sur factures'!$K$4:$K$130)+SUMIF('Auto-construction'!$C$4:$C$33,'Synthèse dépenses'!I23,'Auto-construction'!$K$4:$K$33)+SUMIF('Rémunération sur frais réels'!$C$4:$C$57,'Synthèse dépenses'!I23,'Rémunération sur frais réels'!$N$4:$N$57)+SUMIF('Frais réels'!$C$4:$C$33,'Synthèse dépenses'!I23,'Frais réels'!$I$4:$I$33)+SUMIF('Proratisées-Frais de structures'!$E$4,'Synthèse dépenses'!I23,'Proratisées-Frais de structures'!$G$4)+SUMIF(Forfaitaires!$C$4:$C$33,'Synthèse dépenses'!I23,Forfaitaires!$K$4:$K$33)+SUMIF(Barèmes!$F$4:$F$54,'Synthèse dépenses'!I23,Barèmes!$M$4:$M$54)+SUMIF(Bénévolat!$C$4:$C$33,'Synthèse dépenses'!I23,Bénévolat!$L$4:$L$33)+SUMIF('Contribution en nature'!$C$4:$C$33,'Synthèse dépenses'!I23,'Contribution en nature'!$J$4:$J$33)+SUMIF('Charges d''amortissement'!$C$4:$C$33,'Synthèse dépenses'!I23,'Charges d''amortissement'!$I$4:$I$33)</f>
        <v>0</v>
      </c>
      <c r="L23" s="66"/>
      <c r="M23" s="66"/>
    </row>
    <row r="24" spans="1:13" ht="16.5" customHeight="1" thickBot="1" x14ac:dyDescent="0.3">
      <c r="A24" s="263"/>
      <c r="B24" s="264"/>
      <c r="C24" s="203"/>
      <c r="D24" s="157"/>
      <c r="E24" s="209" t="s">
        <v>175</v>
      </c>
      <c r="F24" s="210"/>
      <c r="G24" s="69">
        <f>SUMIF('Sur factures'!$C$4:$C$130,'Synthèse dépenses'!E24,'Sur factures'!$K$4:$K$130)+SUMIF('Auto-construction'!$C$4:$C$33,'Synthèse dépenses'!E24,'Auto-construction'!$K$4:$K$33)+SUMIF('Rémunération sur frais réels'!$C$4:$C$57,'Synthèse dépenses'!E24,'Rémunération sur frais réels'!$N$4:$N$57)+SUMIF('Frais réels'!$C$4:$C$33,'Synthèse dépenses'!E24,'Frais réels'!$I$4:$I$33)+SUMIF('Proratisées-Frais de structures'!$E$4,'Synthèse dépenses'!E24,'Proratisées-Frais de structures'!$G$4)+SUMIF(Forfaitaires!$C$4:$C$33,'Synthèse dépenses'!E24,Forfaitaires!$K$4:$K$33)+SUMIF(Barèmes!$F$4:$F$54,'Synthèse dépenses'!E24,Barèmes!$M$4:$M$54)+SUMIF(Bénévolat!$C$4:$C$33,'Synthèse dépenses'!E24,Bénévolat!$L$4:$L$33)+SUMIF('Contribution en nature'!$C$4:$C$33,'Synthèse dépenses'!E24,'Contribution en nature'!$J$4:$J$33)+SUMIF('Charges d''amortissement'!$C$4:$C$33,'Synthèse dépenses'!E24,'Charges d''amortissement'!$I$4:$I$33)</f>
        <v>0</v>
      </c>
      <c r="H24" s="72"/>
      <c r="I24" s="209" t="s">
        <v>201</v>
      </c>
      <c r="J24" s="210"/>
      <c r="K24" s="69">
        <f>SUMIF('Sur factures'!$C$4:$C$130,'Synthèse dépenses'!I24,'Sur factures'!$K$4:$K$130)+SUMIF('Auto-construction'!$C$4:$C$33,'Synthèse dépenses'!I24,'Auto-construction'!$K$4:$K$33)+SUMIF('Rémunération sur frais réels'!$C$4:$C$57,'Synthèse dépenses'!I24,'Rémunération sur frais réels'!$N$4:$N$57)+SUMIF('Frais réels'!$C$4:$C$33,'Synthèse dépenses'!I24,'Frais réels'!$I$4:$I$33)+SUMIF('Proratisées-Frais de structures'!$E$4,'Synthèse dépenses'!I24,'Proratisées-Frais de structures'!$G$4)+SUMIF(Forfaitaires!$C$4:$C$33,'Synthèse dépenses'!I24,Forfaitaires!$K$4:$K$33)+SUMIF(Barèmes!$F$4:$F$54,'Synthèse dépenses'!I24,Barèmes!$M$4:$M$54)+SUMIF(Bénévolat!$C$4:$C$33,'Synthèse dépenses'!I24,Bénévolat!$L$4:$L$33)+SUMIF('Contribution en nature'!$C$4:$C$33,'Synthèse dépenses'!I24,'Contribution en nature'!$J$4:$J$33)+SUMIF('Charges d''amortissement'!$C$4:$C$33,'Synthèse dépenses'!I24,'Charges d''amortissement'!$I$4:$I$33)</f>
        <v>0</v>
      </c>
      <c r="L24" s="22"/>
      <c r="M24" s="22"/>
    </row>
    <row r="25" spans="1:13" ht="16.5" customHeight="1" thickBot="1" x14ac:dyDescent="0.3">
      <c r="A25" s="227" t="s">
        <v>117</v>
      </c>
      <c r="B25" s="260"/>
      <c r="C25" s="80" t="s">
        <v>18</v>
      </c>
      <c r="D25" s="157"/>
      <c r="E25" s="209" t="s">
        <v>238</v>
      </c>
      <c r="F25" s="210"/>
      <c r="G25" s="69">
        <f>SUMIF('Sur factures'!$C$4:$C$130,'Synthèse dépenses'!E25,'Sur factures'!$K$4:$K$130)+SUMIF('Auto-construction'!$C$4:$C$33,'Synthèse dépenses'!E25,'Auto-construction'!$K$4:$K$33)+SUMIF('Rémunération sur frais réels'!$C$4:$C$57,'Synthèse dépenses'!E25,'Rémunération sur frais réels'!$N$4:$N$57)+SUMIF('Frais réels'!$C$4:$C$33,'Synthèse dépenses'!E25,'Frais réels'!$I$4:$I$33)+SUMIF('Proratisées-Frais de structures'!$E$4,'Synthèse dépenses'!E25,'Proratisées-Frais de structures'!$G$4)+SUMIF(Forfaitaires!$C$4:$C$33,'Synthèse dépenses'!E25,Forfaitaires!$K$4:$K$33)+SUMIF(Barèmes!$F$4:$F$54,'Synthèse dépenses'!E25,Barèmes!$M$4:$M$54)+SUMIF(Bénévolat!$C$4:$C$33,'Synthèse dépenses'!E25,Bénévolat!$L$4:$L$33)+SUMIF('Contribution en nature'!$C$4:$C$33,'Synthèse dépenses'!E25,'Contribution en nature'!$J$4:$J$33)+SUMIF('Charges d''amortissement'!$C$4:$C$33,'Synthèse dépenses'!E25,'Charges d''amortissement'!$I$4:$I$33)</f>
        <v>0</v>
      </c>
      <c r="H25" s="72"/>
      <c r="I25" s="209" t="s">
        <v>202</v>
      </c>
      <c r="J25" s="210"/>
      <c r="K25" s="69">
        <f>SUMIF('Sur factures'!$C$4:$C$130,'Synthèse dépenses'!I25,'Sur factures'!$K$4:$K$130)+SUMIF('Auto-construction'!$C$4:$C$33,'Synthèse dépenses'!I25,'Auto-construction'!$K$4:$K$33)+SUMIF('Rémunération sur frais réels'!$C$4:$C$57,'Synthèse dépenses'!I25,'Rémunération sur frais réels'!$N$4:$N$57)+SUMIF('Frais réels'!$C$4:$C$33,'Synthèse dépenses'!I25,'Frais réels'!$I$4:$I$33)+SUMIF('Proratisées-Frais de structures'!$E$4,'Synthèse dépenses'!I25,'Proratisées-Frais de structures'!$G$4)+SUMIF(Forfaitaires!$C$4:$C$33,'Synthèse dépenses'!I25,Forfaitaires!$K$4:$K$33)+SUMIF(Barèmes!$F$4:$F$54,'Synthèse dépenses'!I25,Barèmes!$M$4:$M$54)+SUMIF(Bénévolat!$C$4:$C$33,'Synthèse dépenses'!I25,Bénévolat!$L$4:$L$33)+SUMIF('Contribution en nature'!$C$4:$C$33,'Synthèse dépenses'!I25,'Contribution en nature'!$J$4:$J$33)+SUMIF('Charges d''amortissement'!$C$4:$C$33,'Synthèse dépenses'!I25,'Charges d''amortissement'!$I$4:$I$33)</f>
        <v>0</v>
      </c>
    </row>
    <row r="26" spans="1:13" ht="16.5" customHeight="1" x14ac:dyDescent="0.25">
      <c r="A26" s="207" t="s">
        <v>158</v>
      </c>
      <c r="B26" s="208"/>
      <c r="C26" s="68">
        <f>SUMIF('Sur factures'!$D$4:$D$130,'Synthèse dépenses'!A26,'Sur factures'!$K$4:$K$130)+SUMIF('Auto-construction'!$D$4:$D$33,'Synthèse dépenses'!A26,'Auto-construction'!$K$4:$K$33)+SUMIF('Rémunération sur frais réels'!$D$4:$D$57,'Synthèse dépenses'!A26,'Rémunération sur frais réels'!$N$4:$N$57)+SUMIF('Proratisées-Frais de structures'!$F$4,'Synthèse dépenses'!A26,'Proratisées-Frais de structures'!$G$4)+SUMIF('Frais réels'!$D$4:$D$33,'Synthèse dépenses'!A26,'Frais réels'!$I$4:$I$33)+SUMIF(Forfaitaires!$D$4:$D$33,'Synthèse dépenses'!A26,Forfaitaires!$K$4:$K$33)+SUMIF(Barèmes!$G$4:$G$54,'Synthèse dépenses'!A26,Barèmes!$M$4:$M$54)+SUMIF(Bénévolat!$D$4:$D$33,'Synthèse dépenses'!A26,Bénévolat!$L$4:$L$33)+SUMIF('Contribution en nature'!$D$4:$D$33,'Synthèse dépenses'!A26,'Contribution en nature'!$J$4:$J$33)+SUMIF('Charges d''amortissement'!$D$4:$D$33,'Synthèse dépenses'!A26,'Charges d''amortissement'!$I$4:$I$33)</f>
        <v>0</v>
      </c>
      <c r="D26" s="157"/>
      <c r="E26" s="209" t="s">
        <v>176</v>
      </c>
      <c r="F26" s="210"/>
      <c r="G26" s="69">
        <f>SUMIF('Sur factures'!$C$4:$C$130,'Synthèse dépenses'!E26,'Sur factures'!$K$4:$K$130)+SUMIF('Auto-construction'!$C$4:$C$33,'Synthèse dépenses'!E26,'Auto-construction'!$K$4:$K$33)+SUMIF('Rémunération sur frais réels'!$C$4:$C$57,'Synthèse dépenses'!E26,'Rémunération sur frais réels'!$N$4:$N$57)+SUMIF('Frais réels'!$C$4:$C$33,'Synthèse dépenses'!E26,'Frais réels'!$I$4:$I$33)+SUMIF('Proratisées-Frais de structures'!$E$4,'Synthèse dépenses'!E26,'Proratisées-Frais de structures'!$G$4)+SUMIF(Forfaitaires!$C$4:$C$33,'Synthèse dépenses'!E26,Forfaitaires!$K$4:$K$33)+SUMIF(Barèmes!$F$4:$F$54,'Synthèse dépenses'!E26,Barèmes!$M$4:$M$54)+SUMIF(Bénévolat!$C$4:$C$33,'Synthèse dépenses'!E26,Bénévolat!$L$4:$L$33)+SUMIF('Contribution en nature'!$C$4:$C$33,'Synthèse dépenses'!E26,'Contribution en nature'!$J$4:$J$33)+SUMIF('Charges d''amortissement'!$C$4:$C$33,'Synthèse dépenses'!E26,'Charges d''amortissement'!$I$4:$I$33)</f>
        <v>0</v>
      </c>
      <c r="H26" s="22"/>
      <c r="I26" s="209" t="s">
        <v>214</v>
      </c>
      <c r="J26" s="210"/>
      <c r="K26" s="69">
        <f>SUMIF('Sur factures'!$C$4:$C$130,'Synthèse dépenses'!I26,'Sur factures'!$K$4:$K$130)+SUMIF('Auto-construction'!$C$4:$C$33,'Synthèse dépenses'!I26,'Auto-construction'!$K$4:$K$33)+SUMIF('Rémunération sur frais réels'!$C$4:$C$57,'Synthèse dépenses'!I26,'Rémunération sur frais réels'!$N$4:$N$57)+SUMIF('Frais réels'!$C$4:$C$33,'Synthèse dépenses'!I26,'Frais réels'!$I$4:$I$33)+SUMIF('Proratisées-Frais de structures'!$E$4,'Synthèse dépenses'!I26,'Proratisées-Frais de structures'!$G$4)+SUMIF(Forfaitaires!$C$4:$C$33,'Synthèse dépenses'!I26,Forfaitaires!$K$4:$K$33)+SUMIF(Barèmes!$F$4:$F$54,'Synthèse dépenses'!I26,Barèmes!$M$4:$M$54)+SUMIF(Bénévolat!$C$4:$C$33,'Synthèse dépenses'!I26,Bénévolat!$L$4:$L$33)+SUMIF('Contribution en nature'!$C$4:$C$33,'Synthèse dépenses'!I26,'Contribution en nature'!$J$4:$J$33)+SUMIF('Charges d''amortissement'!$C$4:$C$33,'Synthèse dépenses'!I26,'Charges d''amortissement'!$I$4:$I$33)</f>
        <v>0</v>
      </c>
    </row>
    <row r="27" spans="1:13" ht="15.75" customHeight="1" x14ac:dyDescent="0.25">
      <c r="A27" s="209" t="s">
        <v>159</v>
      </c>
      <c r="B27" s="217"/>
      <c r="C27" s="67">
        <f>SUMIF('Sur factures'!$D$4:$D$130,'Synthèse dépenses'!A27,'Sur factures'!$K$4:$K$130)+SUMIF('Auto-construction'!$D$4:$D$33,'Synthèse dépenses'!A27,'Auto-construction'!$K$4:$K$33)+SUMIF('Rémunération sur frais réels'!$D$4:$D$57,'Synthèse dépenses'!A27,'Rémunération sur frais réels'!$N$4:$N$57)+SUMIF('Proratisées-Frais de structures'!$F$4,'Synthèse dépenses'!A27,'Proratisées-Frais de structures'!$G$4)+SUMIF('Frais réels'!$D$4:$D$33,'Synthèse dépenses'!A27,'Frais réels'!$I$4:$I$33)+SUMIF(Forfaitaires!$D$4:$D$33,'Synthèse dépenses'!A27,Forfaitaires!$K$4:$K$33)+SUMIF(Barèmes!$G$4:$G$54,'Synthèse dépenses'!A27,Barèmes!$M$4:$M$54)+SUMIF(Bénévolat!$D$4:$D$33,'Synthèse dépenses'!A27,Bénévolat!$L$4:$L$33)+SUMIF('Contribution en nature'!$D$4:$D$33,'Synthèse dépenses'!A27,'Contribution en nature'!$J$4:$J$33)+SUMIF('Charges d''amortissement'!$D$4:$D$33,'Synthèse dépenses'!A27,'Charges d''amortissement'!$I$4:$I$33)</f>
        <v>0</v>
      </c>
      <c r="D27" s="157"/>
      <c r="E27" s="211" t="s">
        <v>212</v>
      </c>
      <c r="F27" s="212"/>
      <c r="G27" s="67">
        <f>SUMIF('Sur factures'!$C$4:$C$130,'Synthèse dépenses'!E27,'Sur factures'!$K$4:$K$130)+SUMIF('Auto-construction'!$C$4:$C$33,'Synthèse dépenses'!E27,'Auto-construction'!$K$4:$K$33)+SUMIF('Rémunération sur frais réels'!$C$4:$C$57,'Synthèse dépenses'!E27,'Rémunération sur frais réels'!$N$4:$N$57)+SUMIF('Frais réels'!$C$4:$C$33,'Synthèse dépenses'!E27,'Frais réels'!$I$4:$I$33)+SUMIF('Proratisées-Frais de structures'!$E$4,'Synthèse dépenses'!E27,'Proratisées-Frais de structures'!$G$4)+SUMIF(Forfaitaires!$C$4:$C$33,'Synthèse dépenses'!E27,Forfaitaires!$K$4:$K$33)+SUMIF(Barèmes!$F$4:$F$54,'Synthèse dépenses'!E27,Barèmes!$M$4:$M$54)+SUMIF(Bénévolat!$C$4:$C$33,'Synthèse dépenses'!E27,Bénévolat!$L$4:$L$33)+SUMIF('Contribution en nature'!$C$4:$C$33,'Synthèse dépenses'!E27,'Contribution en nature'!$J$4:$J$33)+SUMIF('Charges d''amortissement'!$C$4:$C$33,'Synthèse dépenses'!E27,'Charges d''amortissement'!$I$4:$I$33)</f>
        <v>0</v>
      </c>
      <c r="H27" s="22"/>
      <c r="I27" s="211" t="s">
        <v>215</v>
      </c>
      <c r="J27" s="212"/>
      <c r="K27" s="67">
        <f>SUMIF('Sur factures'!$C$4:$C$130,'Synthèse dépenses'!I27,'Sur factures'!$K$4:$K$130)+SUMIF('Auto-construction'!$C$4:$C$33,'Synthèse dépenses'!I27,'Auto-construction'!$K$4:$K$33)+SUMIF('Rémunération sur frais réels'!$C$4:$C$57,'Synthèse dépenses'!I27,'Rémunération sur frais réels'!$N$4:$N$57)+SUMIF('Frais réels'!$C$4:$C$33,'Synthèse dépenses'!I27,'Frais réels'!$I$4:$I$33)+SUMIF('Proratisées-Frais de structures'!$E$4,'Synthèse dépenses'!I27,'Proratisées-Frais de structures'!$G$4)+SUMIF(Forfaitaires!$C$4:$C$33,'Synthèse dépenses'!I27,Forfaitaires!$K$4:$K$33)+SUMIF(Barèmes!$F$4:$F$54,'Synthèse dépenses'!I27,Barèmes!$M$4:$M$54)+SUMIF(Bénévolat!$C$4:$C$33,'Synthèse dépenses'!I27,Bénévolat!$L$4:$L$33)+SUMIF('Contribution en nature'!$C$4:$C$33,'Synthèse dépenses'!I27,'Contribution en nature'!$J$4:$J$33)+SUMIF('Charges d''amortissement'!$C$4:$C$33,'Synthèse dépenses'!I27,'Charges d''amortissement'!$I$4:$I$33)</f>
        <v>0</v>
      </c>
    </row>
    <row r="28" spans="1:13" ht="16.5" customHeight="1" x14ac:dyDescent="0.25">
      <c r="A28" s="209" t="s">
        <v>160</v>
      </c>
      <c r="B28" s="217"/>
      <c r="C28" s="67">
        <f>SUMIF('Sur factures'!$D$4:$D$130,'Synthèse dépenses'!A28,'Sur factures'!$K$4:$K$130)+SUMIF('Auto-construction'!$D$4:$D$33,'Synthèse dépenses'!A28,'Auto-construction'!$K$4:$K$33)+SUMIF('Rémunération sur frais réels'!$D$4:$D$57,'Synthèse dépenses'!A28,'Rémunération sur frais réels'!$N$4:$N$57)+SUMIF('Proratisées-Frais de structures'!$F$4,'Synthèse dépenses'!A28,'Proratisées-Frais de structures'!$G$4)+SUMIF('Frais réels'!$D$4:$D$33,'Synthèse dépenses'!A28,'Frais réels'!$I$4:$I$33)+SUMIF(Forfaitaires!$D$4:$D$33,'Synthèse dépenses'!A28,Forfaitaires!$K$4:$K$33)+SUMIF(Barèmes!$G$4:$G$54,'Synthèse dépenses'!A28,Barèmes!$M$4:$M$54)+SUMIF(Bénévolat!$D$4:$D$33,'Synthèse dépenses'!A28,Bénévolat!$L$4:$L$33)+SUMIF('Contribution en nature'!$D$4:$D$33,'Synthèse dépenses'!A28,'Contribution en nature'!$J$4:$J$33)+SUMIF('Charges d''amortissement'!$D$4:$D$33,'Synthèse dépenses'!A28,'Charges d''amortissement'!$I$4:$I$33)</f>
        <v>0</v>
      </c>
      <c r="D28" s="157"/>
      <c r="E28" s="209" t="s">
        <v>177</v>
      </c>
      <c r="F28" s="210"/>
      <c r="G28" s="205">
        <f>SUMIF('Sur factures'!$C$4:$C$130,'Synthèse dépenses'!E28,'Sur factures'!$K$4:$K$130)+SUMIF('Auto-construction'!$C$4:$C$33,'Synthèse dépenses'!E28,'Auto-construction'!$K$4:$K$33)+SUMIF('Rémunération sur frais réels'!$C$4:$C$57,'Synthèse dépenses'!E28,'Rémunération sur frais réels'!$N$4:$N$57)+SUMIF('Frais réels'!$C$4:$C$33,'Synthèse dépenses'!E28,'Frais réels'!$I$4:$I$33)+SUMIF('Proratisées-Frais de structures'!$E$4,'Synthèse dépenses'!E28,'Proratisées-Frais de structures'!$G$4)+SUMIF(Forfaitaires!$C$4:$C$33,'Synthèse dépenses'!E28,Forfaitaires!$K$4:$K$33)+SUMIF(Barèmes!$F$4:$F$54,'Synthèse dépenses'!E28,Barèmes!$M$4:$M$54)+SUMIF(Bénévolat!$C$4:$C$33,'Synthèse dépenses'!E28,Bénévolat!$L$4:$L$33)+SUMIF('Contribution en nature'!$C$4:$C$33,'Synthèse dépenses'!E28,'Contribution en nature'!$J$4:$J$33)+SUMIF('Charges d''amortissement'!$C$4:$C$33,'Synthèse dépenses'!E28,'Charges d''amortissement'!$I$4:$I$33)</f>
        <v>0</v>
      </c>
      <c r="H28" s="22"/>
      <c r="I28" s="209" t="s">
        <v>216</v>
      </c>
      <c r="J28" s="210"/>
      <c r="K28" s="205">
        <f>SUMIF('Sur factures'!$C$4:$C$130,'Synthèse dépenses'!I28,'Sur factures'!$K$4:$K$130)+SUMIF('Auto-construction'!$C$4:$C$33,'Synthèse dépenses'!I28,'Auto-construction'!$K$4:$K$33)+SUMIF('Rémunération sur frais réels'!$C$4:$C$57,'Synthèse dépenses'!I28,'Rémunération sur frais réels'!$N$4:$N$57)+SUMIF('Frais réels'!$C$4:$C$33,'Synthèse dépenses'!I28,'Frais réels'!$I$4:$I$33)+SUMIF('Proratisées-Frais de structures'!$E$4,'Synthèse dépenses'!I28,'Proratisées-Frais de structures'!$G$4)+SUMIF(Forfaitaires!$C$4:$C$33,'Synthèse dépenses'!I28,Forfaitaires!$K$4:$K$33)+SUMIF(Barèmes!$F$4:$F$54,'Synthèse dépenses'!I28,Barèmes!$M$4:$M$54)+SUMIF(Bénévolat!$C$4:$C$33,'Synthèse dépenses'!I28,Bénévolat!$L$4:$L$33)+SUMIF('Contribution en nature'!$C$4:$C$33,'Synthèse dépenses'!I28,'Contribution en nature'!$J$4:$J$33)+SUMIF('Charges d''amortissement'!$C$4:$C$33,'Synthèse dépenses'!I28,'Charges d''amortissement'!$I$4:$I$33)</f>
        <v>0</v>
      </c>
    </row>
    <row r="29" spans="1:13" ht="15.75" customHeight="1" x14ac:dyDescent="0.25">
      <c r="A29" s="209" t="s">
        <v>161</v>
      </c>
      <c r="B29" s="217"/>
      <c r="C29" s="67">
        <f>SUMIF('Sur factures'!$D$4:$D$130,'Synthèse dépenses'!A29,'Sur factures'!$K$4:$K$130)+SUMIF('Auto-construction'!$D$4:$D$33,'Synthèse dépenses'!A29,'Auto-construction'!$K$4:$K$33)+SUMIF('Rémunération sur frais réels'!$D$4:$D$57,'Synthèse dépenses'!A29,'Rémunération sur frais réels'!$N$4:$N$57)+SUMIF('Proratisées-Frais de structures'!$F$4,'Synthèse dépenses'!A29,'Proratisées-Frais de structures'!$G$4)+SUMIF('Frais réels'!$D$4:$D$33,'Synthèse dépenses'!A29,'Frais réels'!$I$4:$I$33)+SUMIF(Forfaitaires!$D$4:$D$33,'Synthèse dépenses'!A29,Forfaitaires!$K$4:$K$33)+SUMIF(Barèmes!$G$4:$G$54,'Synthèse dépenses'!A29,Barèmes!$M$4:$M$54)+SUMIF(Bénévolat!$D$4:$D$33,'Synthèse dépenses'!A29,Bénévolat!$L$4:$L$33)+SUMIF('Contribution en nature'!$D$4:$D$33,'Synthèse dépenses'!A29,'Contribution en nature'!$J$4:$J$33)+SUMIF('Charges d''amortissement'!$D$4:$D$33,'Synthèse dépenses'!A29,'Charges d''amortissement'!$I$4:$I$33)</f>
        <v>0</v>
      </c>
      <c r="D29" s="157"/>
      <c r="E29" s="209" t="s">
        <v>178</v>
      </c>
      <c r="F29" s="210"/>
      <c r="G29" s="69">
        <f>SUMIF('Sur factures'!$C$4:$C$130,'Synthèse dépenses'!E29,'Sur factures'!$K$4:$K$130)+SUMIF('Auto-construction'!$C$4:$C$33,'Synthèse dépenses'!E29,'Auto-construction'!$K$4:$K$33)+SUMIF('Rémunération sur frais réels'!$C$4:$C$57,'Synthèse dépenses'!E29,'Rémunération sur frais réels'!$N$4:$N$57)+SUMIF('Frais réels'!$C$4:$C$33,'Synthèse dépenses'!E29,'Frais réels'!$I$4:$I$33)+SUMIF('Proratisées-Frais de structures'!$E$4,'Synthèse dépenses'!E29,'Proratisées-Frais de structures'!$G$4)+SUMIF(Forfaitaires!$C$4:$C$33,'Synthèse dépenses'!E29,Forfaitaires!$K$4:$K$33)+SUMIF(Barèmes!$F$4:$F$54,'Synthèse dépenses'!E29,Barèmes!$M$4:$M$54)+SUMIF(Bénévolat!$C$4:$C$33,'Synthèse dépenses'!E29,Bénévolat!$L$4:$L$33)+SUMIF('Contribution en nature'!$C$4:$C$33,'Synthèse dépenses'!E29,'Contribution en nature'!$J$4:$J$33)+SUMIF('Charges d''amortissement'!$C$4:$C$33,'Synthèse dépenses'!E29,'Charges d''amortissement'!$I$4:$I$33)</f>
        <v>0</v>
      </c>
      <c r="H29" s="22"/>
      <c r="I29" s="209" t="s">
        <v>217</v>
      </c>
      <c r="J29" s="210"/>
      <c r="K29" s="69">
        <f>SUMIF('Sur factures'!$C$4:$C$130,'Synthèse dépenses'!I29,'Sur factures'!$K$4:$K$130)+SUMIF('Auto-construction'!$C$4:$C$33,'Synthèse dépenses'!I29,'Auto-construction'!$K$4:$K$33)+SUMIF('Rémunération sur frais réels'!$C$4:$C$57,'Synthèse dépenses'!I29,'Rémunération sur frais réels'!$N$4:$N$57)+SUMIF('Frais réels'!$C$4:$C$33,'Synthèse dépenses'!I29,'Frais réels'!$I$4:$I$33)+SUMIF('Proratisées-Frais de structures'!$E$4,'Synthèse dépenses'!I29,'Proratisées-Frais de structures'!$G$4)+SUMIF(Forfaitaires!$C$4:$C$33,'Synthèse dépenses'!I29,Forfaitaires!$K$4:$K$33)+SUMIF(Barèmes!$F$4:$F$54,'Synthèse dépenses'!I29,Barèmes!$M$4:$M$54)+SUMIF(Bénévolat!$C$4:$C$33,'Synthèse dépenses'!I29,Bénévolat!$L$4:$L$33)+SUMIF('Contribution en nature'!$C$4:$C$33,'Synthèse dépenses'!I29,'Contribution en nature'!$J$4:$J$33)+SUMIF('Charges d''amortissement'!$C$4:$C$33,'Synthèse dépenses'!I29,'Charges d''amortissement'!$I$4:$I$33)</f>
        <v>0</v>
      </c>
    </row>
    <row r="30" spans="1:13" ht="15.75" customHeight="1" x14ac:dyDescent="0.25">
      <c r="A30" s="209" t="s">
        <v>162</v>
      </c>
      <c r="B30" s="217"/>
      <c r="C30" s="67">
        <f>SUMIF('Sur factures'!$D$4:$D$130,'Synthèse dépenses'!A30,'Sur factures'!$K$4:$K$130)+SUMIF('Auto-construction'!$D$4:$D$33,'Synthèse dépenses'!A30,'Auto-construction'!$K$4:$K$33)+SUMIF('Rémunération sur frais réels'!$D$4:$D$57,'Synthèse dépenses'!A30,'Rémunération sur frais réels'!$N$4:$N$57)+SUMIF('Proratisées-Frais de structures'!$F$4,'Synthèse dépenses'!A30,'Proratisées-Frais de structures'!$G$4)+SUMIF('Frais réels'!$D$4:$D$33,'Synthèse dépenses'!A30,'Frais réels'!$I$4:$I$33)+SUMIF(Forfaitaires!$D$4:$D$33,'Synthèse dépenses'!A30,Forfaitaires!$K$4:$K$33)+SUMIF(Barèmes!$G$4:$G$54,'Synthèse dépenses'!A30,Barèmes!$M$4:$M$54)+SUMIF(Bénévolat!$D$4:$D$33,'Synthèse dépenses'!A30,Bénévolat!$L$4:$L$33)+SUMIF('Contribution en nature'!$D$4:$D$33,'Synthèse dépenses'!A30,'Contribution en nature'!$J$4:$J$33)+SUMIF('Charges d''amortissement'!$D$4:$D$33,'Synthèse dépenses'!A30,'Charges d''amortissement'!$I$4:$I$33)</f>
        <v>0</v>
      </c>
      <c r="D30" s="157"/>
      <c r="E30" s="209" t="s">
        <v>213</v>
      </c>
      <c r="F30" s="210"/>
      <c r="G30" s="70">
        <f>SUMIF('Sur factures'!$C$4:$C$130,'Synthèse dépenses'!E30,'Sur factures'!$K$4:$K$130)+SUMIF('Auto-construction'!$C$4:$C$33,'Synthèse dépenses'!E30,'Auto-construction'!$K$4:$K$33)+SUMIF('Rémunération sur frais réels'!$C$4:$C$57,'Synthèse dépenses'!E30,'Rémunération sur frais réels'!$N$4:$N$57)+SUMIF('Frais réels'!$C$4:$C$33,'Synthèse dépenses'!E30,'Frais réels'!$I$4:$I$33)+SUMIF('Proratisées-Frais de structures'!$E$4,'Synthèse dépenses'!E30,'Proratisées-Frais de structures'!$G$4)+SUMIF(Forfaitaires!$C$4:$C$33,'Synthèse dépenses'!E30,Forfaitaires!$K$4:$K$33)+SUMIF(Barèmes!$F$4:$F$54,'Synthèse dépenses'!E30,Barèmes!$M$4:$M$54)+SUMIF(Bénévolat!$C$4:$C$33,'Synthèse dépenses'!E30,Bénévolat!$L$4:$L$33)+SUMIF('Contribution en nature'!$C$4:$C$33,'Synthèse dépenses'!E30,'Contribution en nature'!$J$4:$J$33)+SUMIF('Charges d''amortissement'!$C$4:$C$33,'Synthèse dépenses'!E30,'Charges d''amortissement'!$I$4:$I$33)</f>
        <v>0</v>
      </c>
      <c r="H30" s="72"/>
      <c r="I30" s="209" t="s">
        <v>218</v>
      </c>
      <c r="J30" s="210"/>
      <c r="K30" s="70">
        <f>SUMIF('Sur factures'!$C$4:$C$130,'Synthèse dépenses'!I30,'Sur factures'!$K$4:$K$130)+SUMIF('Auto-construction'!$C$4:$C$33,'Synthèse dépenses'!I30,'Auto-construction'!$K$4:$K$33)+SUMIF('Rémunération sur frais réels'!$C$4:$C$57,'Synthèse dépenses'!I30,'Rémunération sur frais réels'!$N$4:$N$57)+SUMIF('Frais réels'!$C$4:$C$33,'Synthèse dépenses'!I30,'Frais réels'!$I$4:$I$33)+SUMIF('Proratisées-Frais de structures'!$E$4,'Synthèse dépenses'!I30,'Proratisées-Frais de structures'!$G$4)+SUMIF(Forfaitaires!$C$4:$C$33,'Synthèse dépenses'!I30,Forfaitaires!$K$4:$K$33)+SUMIF(Barèmes!$F$4:$F$54,'Synthèse dépenses'!I30,Barèmes!$M$4:$M$54)+SUMIF(Bénévolat!$C$4:$C$33,'Synthèse dépenses'!I30,Bénévolat!$L$4:$L$33)+SUMIF('Contribution en nature'!$C$4:$C$33,'Synthèse dépenses'!I30,'Contribution en nature'!$J$4:$J$33)+SUMIF('Charges d''amortissement'!$C$4:$C$33,'Synthèse dépenses'!I30,'Charges d''amortissement'!$I$4:$I$33)</f>
        <v>0</v>
      </c>
    </row>
    <row r="31" spans="1:13" ht="15.75" customHeight="1" x14ac:dyDescent="0.25">
      <c r="A31" s="209" t="s">
        <v>163</v>
      </c>
      <c r="B31" s="217"/>
      <c r="C31" s="67">
        <f>SUMIF('Sur factures'!$D$4:$D$130,'Synthèse dépenses'!A31,'Sur factures'!$K$4:$K$130)+SUMIF('Auto-construction'!$D$4:$D$33,'Synthèse dépenses'!A31,'Auto-construction'!$K$4:$K$33)+SUMIF('Rémunération sur frais réels'!$D$4:$D$57,'Synthèse dépenses'!A31,'Rémunération sur frais réels'!$N$4:$N$57)+SUMIF('Proratisées-Frais de structures'!$F$4,'Synthèse dépenses'!A31,'Proratisées-Frais de structures'!$G$4)+SUMIF('Frais réels'!$D$4:$D$33,'Synthèse dépenses'!A31,'Frais réels'!$I$4:$I$33)+SUMIF(Forfaitaires!$D$4:$D$33,'Synthèse dépenses'!A31,Forfaitaires!$K$4:$K$33)+SUMIF(Barèmes!$G$4:$G$54,'Synthèse dépenses'!A31,Barèmes!$M$4:$M$54)+SUMIF(Bénévolat!$D$4:$D$33,'Synthèse dépenses'!A31,Bénévolat!$L$4:$L$33)+SUMIF('Contribution en nature'!$D$4:$D$33,'Synthèse dépenses'!A31,'Contribution en nature'!$J$4:$J$33)+SUMIF('Charges d''amortissement'!$D$4:$D$33,'Synthèse dépenses'!A31,'Charges d''amortissement'!$I$4:$I$33)</f>
        <v>0</v>
      </c>
      <c r="D31" s="157"/>
      <c r="E31" s="209" t="s">
        <v>179</v>
      </c>
      <c r="F31" s="210"/>
      <c r="G31" s="67">
        <f>SUMIF('Sur factures'!$C$4:$C$130,'Synthèse dépenses'!E31,'Sur factures'!$K$4:$K$130)+SUMIF('Auto-construction'!$C$4:$C$33,'Synthèse dépenses'!E31,'Auto-construction'!$K$4:$K$33)+SUMIF('Rémunération sur frais réels'!$C$4:$C$57,'Synthèse dépenses'!E31,'Rémunération sur frais réels'!$N$4:$N$57)+SUMIF('Frais réels'!$C$4:$C$33,'Synthèse dépenses'!E31,'Frais réels'!$I$4:$I$33)+SUMIF('Proratisées-Frais de structures'!$E$4,'Synthèse dépenses'!E31,'Proratisées-Frais de structures'!$G$4)+SUMIF(Forfaitaires!$C$4:$C$33,'Synthèse dépenses'!E31,Forfaitaires!$K$4:$K$33)+SUMIF(Barèmes!$F$4:$F$54,'Synthèse dépenses'!E31,Barèmes!$M$4:$M$54)+SUMIF(Bénévolat!$C$4:$C$33,'Synthèse dépenses'!E31,Bénévolat!$L$4:$L$33)+SUMIF('Contribution en nature'!$C$4:$C$33,'Synthèse dépenses'!E31,'Contribution en nature'!$J$4:$J$33)+SUMIF('Charges d''amortissement'!$C$4:$C$33,'Synthèse dépenses'!E31,'Charges d''amortissement'!$I$4:$I$33)</f>
        <v>0</v>
      </c>
      <c r="H31" s="72"/>
      <c r="I31" s="209" t="s">
        <v>219</v>
      </c>
      <c r="J31" s="210"/>
      <c r="K31" s="67">
        <f>SUMIF('Sur factures'!$C$4:$C$130,'Synthèse dépenses'!I31,'Sur factures'!$K$4:$K$130)+SUMIF('Auto-construction'!$C$4:$C$33,'Synthèse dépenses'!I31,'Auto-construction'!$K$4:$K$33)+SUMIF('Rémunération sur frais réels'!$C$4:$C$57,'Synthèse dépenses'!I31,'Rémunération sur frais réels'!$N$4:$N$57)+SUMIF('Frais réels'!$C$4:$C$33,'Synthèse dépenses'!I31,'Frais réels'!$I$4:$I$33)+SUMIF('Proratisées-Frais de structures'!$E$4,'Synthèse dépenses'!I31,'Proratisées-Frais de structures'!$G$4)+SUMIF(Forfaitaires!$C$4:$C$33,'Synthèse dépenses'!I31,Forfaitaires!$K$4:$K$33)+SUMIF(Barèmes!$F$4:$F$54,'Synthèse dépenses'!I31,Barèmes!$M$4:$M$54)+SUMIF(Bénévolat!$C$4:$C$33,'Synthèse dépenses'!I31,Bénévolat!$L$4:$L$33)+SUMIF('Contribution en nature'!$C$4:$C$33,'Synthèse dépenses'!I31,'Contribution en nature'!$J$4:$J$33)+SUMIF('Charges d''amortissement'!$C$4:$C$33,'Synthèse dépenses'!I31,'Charges d''amortissement'!$I$4:$I$33)</f>
        <v>0</v>
      </c>
    </row>
    <row r="32" spans="1:13" ht="15.75" customHeight="1" x14ac:dyDescent="0.25">
      <c r="A32" s="209" t="s">
        <v>164</v>
      </c>
      <c r="B32" s="217"/>
      <c r="C32" s="67">
        <f>SUMIF('Sur factures'!$D$4:$D$130,'Synthèse dépenses'!A32,'Sur factures'!$K$4:$K$130)+SUMIF('Auto-construction'!$D$4:$D$33,'Synthèse dépenses'!A32,'Auto-construction'!$K$4:$K$33)+SUMIF('Rémunération sur frais réels'!$D$4:$D$57,'Synthèse dépenses'!A32,'Rémunération sur frais réels'!$N$4:$N$57)+SUMIF('Proratisées-Frais de structures'!$F$4,'Synthèse dépenses'!A32,'Proratisées-Frais de structures'!$G$4)+SUMIF('Frais réels'!$D$4:$D$33,'Synthèse dépenses'!A32,'Frais réels'!$I$4:$I$33)+SUMIF(Forfaitaires!$D$4:$D$33,'Synthèse dépenses'!A32,Forfaitaires!$K$4:$K$33)+SUMIF(Barèmes!$G$4:$G$54,'Synthèse dépenses'!A32,Barèmes!$M$4:$M$54)+SUMIF(Bénévolat!$D$4:$D$33,'Synthèse dépenses'!A32,Bénévolat!$L$4:$L$33)+SUMIF('Contribution en nature'!$D$4:$D$33,'Synthèse dépenses'!A32,'Contribution en nature'!$J$4:$J$33)+SUMIF('Charges d''amortissement'!$D$4:$D$33,'Synthèse dépenses'!A32,'Charges d''amortissement'!$I$4:$I$33)</f>
        <v>0</v>
      </c>
      <c r="D32" s="157"/>
      <c r="E32" s="209" t="s">
        <v>180</v>
      </c>
      <c r="F32" s="210"/>
      <c r="G32" s="67">
        <f>SUMIF('Sur factures'!$C$4:$C$130,'Synthèse dépenses'!E32,'Sur factures'!$K$4:$K$130)+SUMIF('Auto-construction'!$C$4:$C$33,'Synthèse dépenses'!E32,'Auto-construction'!$K$4:$K$33)+SUMIF('Rémunération sur frais réels'!$C$4:$C$57,'Synthèse dépenses'!E32,'Rémunération sur frais réels'!$N$4:$N$57)+SUMIF('Frais réels'!$C$4:$C$33,'Synthèse dépenses'!E32,'Frais réels'!$I$4:$I$33)+SUMIF('Proratisées-Frais de structures'!$E$4,'Synthèse dépenses'!E32,'Proratisées-Frais de structures'!$G$4)+SUMIF(Forfaitaires!$C$4:$C$33,'Synthèse dépenses'!E32,Forfaitaires!$K$4:$K$33)+SUMIF(Barèmes!$F$4:$F$54,'Synthèse dépenses'!E32,Barèmes!$M$4:$M$54)+SUMIF(Bénévolat!$C$4:$C$33,'Synthèse dépenses'!E32,Bénévolat!$L$4:$L$33)+SUMIF('Contribution en nature'!$C$4:$C$33,'Synthèse dépenses'!E32,'Contribution en nature'!$J$4:$J$33)+SUMIF('Charges d''amortissement'!$C$4:$C$33,'Synthèse dépenses'!E32,'Charges d''amortissement'!$I$4:$I$33)</f>
        <v>0</v>
      </c>
      <c r="H32" s="72"/>
      <c r="I32" s="209" t="s">
        <v>220</v>
      </c>
      <c r="J32" s="210"/>
      <c r="K32" s="67">
        <f>SUMIF('Sur factures'!$C$4:$C$130,'Synthèse dépenses'!I32,'Sur factures'!$K$4:$K$130)+SUMIF('Auto-construction'!$C$4:$C$33,'Synthèse dépenses'!I32,'Auto-construction'!$K$4:$K$33)+SUMIF('Rémunération sur frais réels'!$C$4:$C$57,'Synthèse dépenses'!I32,'Rémunération sur frais réels'!$N$4:$N$57)+SUMIF('Frais réels'!$C$4:$C$33,'Synthèse dépenses'!I32,'Frais réels'!$I$4:$I$33)+SUMIF('Proratisées-Frais de structures'!$E$4,'Synthèse dépenses'!I32,'Proratisées-Frais de structures'!$G$4)+SUMIF(Forfaitaires!$C$4:$C$33,'Synthèse dépenses'!I32,Forfaitaires!$K$4:$K$33)+SUMIF(Barèmes!$F$4:$F$54,'Synthèse dépenses'!I32,Barèmes!$M$4:$M$54)+SUMIF(Bénévolat!$C$4:$C$33,'Synthèse dépenses'!I32,Bénévolat!$L$4:$L$33)+SUMIF('Contribution en nature'!$C$4:$C$33,'Synthèse dépenses'!I32,'Contribution en nature'!$J$4:$J$33)+SUMIF('Charges d''amortissement'!$C$4:$C$33,'Synthèse dépenses'!I32,'Charges d''amortissement'!$I$4:$I$33)</f>
        <v>0</v>
      </c>
    </row>
    <row r="33" spans="1:11" ht="15.75" customHeight="1" x14ac:dyDescent="0.25">
      <c r="A33" s="209" t="s">
        <v>236</v>
      </c>
      <c r="B33" s="217"/>
      <c r="C33" s="67">
        <f>SUMIF('Sur factures'!$D$4:$D$130,'Synthèse dépenses'!A33,'Sur factures'!$K$4:$K$130)+SUMIF('Auto-construction'!$D$4:$D$33,'Synthèse dépenses'!A33,'Auto-construction'!$K$4:$K$33)+SUMIF('Rémunération sur frais réels'!$D$4:$D$57,'Synthèse dépenses'!A33,'Rémunération sur frais réels'!$N$4:$N$57)+SUMIF('Proratisées-Frais de structures'!$F$4,'Synthèse dépenses'!A33,'Proratisées-Frais de structures'!$G$4)+SUMIF('Frais réels'!$D$4:$D$33,'Synthèse dépenses'!A33,'Frais réels'!$I$4:$I$33)+SUMIF(Forfaitaires!$D$4:$D$33,'Synthèse dépenses'!A33,Forfaitaires!$K$4:$K$33)+SUMIF(Barèmes!$G$4:$G$54,'Synthèse dépenses'!A33,Barèmes!$M$4:$M$54)+SUMIF(Bénévolat!$D$4:$D$33,'Synthèse dépenses'!A33,Bénévolat!$L$4:$L$33)+SUMIF('Contribution en nature'!$D$4:$D$33,'Synthèse dépenses'!A33,'Contribution en nature'!$J$4:$J$33)+SUMIF('Charges d''amortissement'!$D$4:$D$33,'Synthèse dépenses'!A33,'Charges d''amortissement'!$I$4:$I$33)</f>
        <v>0</v>
      </c>
      <c r="D33" s="201"/>
      <c r="E33" s="209" t="s">
        <v>181</v>
      </c>
      <c r="F33" s="210"/>
      <c r="G33" s="69">
        <f>SUMIF('Sur factures'!$C$4:$C$130,'Synthèse dépenses'!E33,'Sur factures'!$K$4:$K$130)+SUMIF('Auto-construction'!$C$4:$C$33,'Synthèse dépenses'!E33,'Auto-construction'!$K$4:$K$33)+SUMIF('Rémunération sur frais réels'!$C$4:$C$57,'Synthèse dépenses'!E33,'Rémunération sur frais réels'!$N$4:$N$57)+SUMIF('Frais réels'!$C$4:$C$33,'Synthèse dépenses'!E33,'Frais réels'!$I$4:$I$33)+SUMIF('Proratisées-Frais de structures'!$E$4,'Synthèse dépenses'!E33,'Proratisées-Frais de structures'!$G$4)+SUMIF(Forfaitaires!$C$4:$C$33,'Synthèse dépenses'!E33,Forfaitaires!$K$4:$K$33)+SUMIF(Barèmes!$F$4:$F$54,'Synthèse dépenses'!E33,Barèmes!$M$4:$M$54)+SUMIF(Bénévolat!$C$4:$C$33,'Synthèse dépenses'!E33,Bénévolat!$L$4:$L$33)+SUMIF('Contribution en nature'!$C$4:$C$33,'Synthèse dépenses'!E33,'Contribution en nature'!$J$4:$J$33)+SUMIF('Charges d''amortissement'!$C$4:$C$33,'Synthèse dépenses'!E33,'Charges d''amortissement'!$I$4:$I$33)</f>
        <v>0</v>
      </c>
      <c r="H33" s="72"/>
      <c r="I33" s="209" t="s">
        <v>221</v>
      </c>
      <c r="J33" s="210"/>
      <c r="K33" s="69">
        <f>SUMIF('Sur factures'!$C$4:$C$130,'Synthèse dépenses'!I33,'Sur factures'!$K$4:$K$130)+SUMIF('Auto-construction'!$C$4:$C$33,'Synthèse dépenses'!I33,'Auto-construction'!$K$4:$K$33)+SUMIF('Rémunération sur frais réels'!$C$4:$C$57,'Synthèse dépenses'!I33,'Rémunération sur frais réels'!$N$4:$N$57)+SUMIF('Frais réels'!$C$4:$C$33,'Synthèse dépenses'!I33,'Frais réels'!$I$4:$I$33)+SUMIF('Proratisées-Frais de structures'!$E$4,'Synthèse dépenses'!I33,'Proratisées-Frais de structures'!$G$4)+SUMIF(Forfaitaires!$C$4:$C$33,'Synthèse dépenses'!I33,Forfaitaires!$K$4:$K$33)+SUMIF(Barèmes!$F$4:$F$54,'Synthèse dépenses'!I33,Barèmes!$M$4:$M$54)+SUMIF(Bénévolat!$C$4:$C$33,'Synthèse dépenses'!I33,Bénévolat!$L$4:$L$33)+SUMIF('Contribution en nature'!$C$4:$C$33,'Synthèse dépenses'!I33,'Contribution en nature'!$J$4:$J$33)+SUMIF('Charges d''amortissement'!$C$4:$C$33,'Synthèse dépenses'!I33,'Charges d''amortissement'!$I$4:$I$33)</f>
        <v>0</v>
      </c>
    </row>
    <row r="34" spans="1:11" ht="15.75" customHeight="1" thickBot="1" x14ac:dyDescent="0.3">
      <c r="A34" s="209" t="s">
        <v>237</v>
      </c>
      <c r="B34" s="217"/>
      <c r="C34" s="67">
        <f>SUMIF('Sur factures'!$D$4:$D$130,'Synthèse dépenses'!A34,'Sur factures'!$K$4:$K$130)+SUMIF('Auto-construction'!$D$4:$D$33,'Synthèse dépenses'!A34,'Auto-construction'!$K$4:$K$33)+SUMIF('Rémunération sur frais réels'!$D$4:$D$57,'Synthèse dépenses'!A34,'Rémunération sur frais réels'!$N$4:$N$57)+SUMIF('Proratisées-Frais de structures'!$F$4,'Synthèse dépenses'!A34,'Proratisées-Frais de structures'!$G$4)+SUMIF('Frais réels'!$D$4:$D$33,'Synthèse dépenses'!A34,'Frais réels'!$I$4:$I$33)+SUMIF(Forfaitaires!$D$4:$D$33,'Synthèse dépenses'!A34,Forfaitaires!$K$4:$K$33)+SUMIF(Barèmes!$G$4:$G$54,'Synthèse dépenses'!A34,Barèmes!$M$4:$M$54)+SUMIF(Bénévolat!$D$4:$D$33,'Synthèse dépenses'!A34,Bénévolat!$L$4:$L$33)+SUMIF('Contribution en nature'!$D$4:$D$33,'Synthèse dépenses'!A34,'Contribution en nature'!$J$4:$J$33)+SUMIF('Charges d''amortissement'!$D$4:$D$33,'Synthèse dépenses'!A34,'Charges d''amortissement'!$I$4:$I$33)</f>
        <v>0</v>
      </c>
      <c r="D34" s="201"/>
      <c r="E34" s="209" t="s">
        <v>182</v>
      </c>
      <c r="F34" s="210"/>
      <c r="G34" s="69">
        <f>SUMIF('Sur factures'!$C$4:$C$130,'Synthèse dépenses'!E34,'Sur factures'!$K$4:$K$130)+SUMIF('Auto-construction'!$C$4:$C$33,'Synthèse dépenses'!E34,'Auto-construction'!$K$4:$K$33)+SUMIF('Rémunération sur frais réels'!$C$4:$C$57,'Synthèse dépenses'!E34,'Rémunération sur frais réels'!$N$4:$N$57)+SUMIF('Frais réels'!$C$4:$C$33,'Synthèse dépenses'!E34,'Frais réels'!$I$4:$I$33)+SUMIF('Proratisées-Frais de structures'!$E$4,'Synthèse dépenses'!E34,'Proratisées-Frais de structures'!$G$4)+SUMIF(Forfaitaires!$C$4:$C$33,'Synthèse dépenses'!E34,Forfaitaires!$K$4:$K$33)+SUMIF(Barèmes!$F$4:$F$54,'Synthèse dépenses'!E34,Barèmes!$M$4:$M$54)+SUMIF(Bénévolat!$C$4:$C$33,'Synthèse dépenses'!E34,Bénévolat!$L$4:$L$33)+SUMIF('Contribution en nature'!$C$4:$C$33,'Synthèse dépenses'!E34,'Contribution en nature'!$J$4:$J$33)+SUMIF('Charges d''amortissement'!$C$4:$C$33,'Synthèse dépenses'!E34,'Charges d''amortissement'!$I$4:$I$33)</f>
        <v>0</v>
      </c>
      <c r="H34" s="72"/>
      <c r="I34" s="209" t="s">
        <v>203</v>
      </c>
      <c r="J34" s="210"/>
      <c r="K34" s="69">
        <f>SUMIF('Sur factures'!$C$4:$C$130,'Synthèse dépenses'!I34,'Sur factures'!$K$4:$K$130)+SUMIF('Auto-construction'!$C$4:$C$33,'Synthèse dépenses'!I34,'Auto-construction'!$K$4:$K$33)+SUMIF('Rémunération sur frais réels'!$C$4:$C$57,'Synthèse dépenses'!I34,'Rémunération sur frais réels'!$N$4:$N$57)+SUMIF('Frais réels'!$C$4:$C$33,'Synthèse dépenses'!I34,'Frais réels'!$I$4:$I$33)+SUMIF('Proratisées-Frais de structures'!$E$4,'Synthèse dépenses'!I34,'Proratisées-Frais de structures'!$G$4)+SUMIF(Forfaitaires!$C$4:$C$33,'Synthèse dépenses'!I34,Forfaitaires!$K$4:$K$33)+SUMIF(Barèmes!$F$4:$F$54,'Synthèse dépenses'!I34,Barèmes!$M$4:$M$54)+SUMIF(Bénévolat!$C$4:$C$33,'Synthèse dépenses'!I34,Bénévolat!$L$4:$L$33)+SUMIF('Contribution en nature'!$C$4:$C$33,'Synthèse dépenses'!I34,'Contribution en nature'!$J$4:$J$33)+SUMIF('Charges d''amortissement'!$C$4:$C$33,'Synthèse dépenses'!I34,'Charges d''amortissement'!$I$4:$I$33)</f>
        <v>0</v>
      </c>
    </row>
    <row r="35" spans="1:11" ht="15.75" customHeight="1" thickBot="1" x14ac:dyDescent="0.3">
      <c r="A35" s="227" t="s">
        <v>9</v>
      </c>
      <c r="B35" s="228"/>
      <c r="C35" s="81">
        <f>SUM(C26:C34)</f>
        <v>0</v>
      </c>
      <c r="D35" s="201"/>
      <c r="E35" s="209" t="s">
        <v>183</v>
      </c>
      <c r="F35" s="210"/>
      <c r="G35" s="69">
        <f>SUMIF('Sur factures'!$C$4:$C$130,'Synthèse dépenses'!E35,'Sur factures'!$K$4:$K$130)+SUMIF('Auto-construction'!$C$4:$C$33,'Synthèse dépenses'!E35,'Auto-construction'!$K$4:$K$33)+SUMIF('Rémunération sur frais réels'!$C$4:$C$57,'Synthèse dépenses'!E35,'Rémunération sur frais réels'!$N$4:$N$57)+SUMIF('Frais réels'!$C$4:$C$33,'Synthèse dépenses'!E35,'Frais réels'!$I$4:$I$33)+SUMIF('Proratisées-Frais de structures'!$E$4,'Synthèse dépenses'!E35,'Proratisées-Frais de structures'!$G$4)+SUMIF(Forfaitaires!$C$4:$C$33,'Synthèse dépenses'!E35,Forfaitaires!$K$4:$K$33)+SUMIF(Barèmes!$F$4:$F$54,'Synthèse dépenses'!E35,Barèmes!$M$4:$M$54)+SUMIF(Bénévolat!$C$4:$C$33,'Synthèse dépenses'!E35,Bénévolat!$L$4:$L$33)+SUMIF('Contribution en nature'!$C$4:$C$33,'Synthèse dépenses'!E35,'Contribution en nature'!$J$4:$J$33)+SUMIF('Charges d''amortissement'!$C$4:$C$33,'Synthèse dépenses'!E35,'Charges d''amortissement'!$I$4:$I$33)</f>
        <v>0</v>
      </c>
      <c r="H35" s="72"/>
      <c r="I35" s="209" t="s">
        <v>222</v>
      </c>
      <c r="J35" s="210"/>
      <c r="K35" s="69">
        <f>SUMIF('Sur factures'!$C$4:$C$130,'Synthèse dépenses'!I35,'Sur factures'!$K$4:$K$130)+SUMIF('Auto-construction'!$C$4:$C$33,'Synthèse dépenses'!I35,'Auto-construction'!$K$4:$K$33)+SUMIF('Rémunération sur frais réels'!$C$4:$C$57,'Synthèse dépenses'!I35,'Rémunération sur frais réels'!$N$4:$N$57)+SUMIF('Frais réels'!$C$4:$C$33,'Synthèse dépenses'!I35,'Frais réels'!$I$4:$I$33)+SUMIF('Proratisées-Frais de structures'!$E$4,'Synthèse dépenses'!I35,'Proratisées-Frais de structures'!$G$4)+SUMIF(Forfaitaires!$C$4:$C$33,'Synthèse dépenses'!I35,Forfaitaires!$K$4:$K$33)+SUMIF(Barèmes!$F$4:$F$54,'Synthèse dépenses'!I35,Barèmes!$M$4:$M$54)+SUMIF(Bénévolat!$C$4:$C$33,'Synthèse dépenses'!I35,Bénévolat!$L$4:$L$33)+SUMIF('Contribution en nature'!$C$4:$C$33,'Synthèse dépenses'!I35,'Contribution en nature'!$J$4:$J$33)+SUMIF('Charges d''amortissement'!$C$4:$C$33,'Synthèse dépenses'!I35,'Charges d''amortissement'!$I$4:$I$33)</f>
        <v>0</v>
      </c>
    </row>
    <row r="36" spans="1:11" ht="15.75" customHeight="1" thickBot="1" x14ac:dyDescent="0.3">
      <c r="A36" s="60"/>
      <c r="B36" s="32"/>
      <c r="C36" s="32"/>
      <c r="D36" s="201"/>
      <c r="E36" s="209" t="s">
        <v>184</v>
      </c>
      <c r="F36" s="210"/>
      <c r="G36" s="204">
        <f>SUMIF('Sur factures'!$C$4:$C$130,'Synthèse dépenses'!E36,'Sur factures'!$K$4:$K$130)+SUMIF('Auto-construction'!$C$4:$C$33,'Synthèse dépenses'!E36,'Auto-construction'!$K$4:$K$33)+SUMIF('Rémunération sur frais réels'!$C$4:$C$57,'Synthèse dépenses'!E36,'Rémunération sur frais réels'!$N$4:$N$57)+SUMIF('Frais réels'!$C$4:$C$33,'Synthèse dépenses'!E36,'Frais réels'!$I$4:$I$33)+SUMIF('Proratisées-Frais de structures'!$E$4,'Synthèse dépenses'!E36,'Proratisées-Frais de structures'!$G$4)+SUMIF(Forfaitaires!$C$4:$C$33,'Synthèse dépenses'!E36,Forfaitaires!$K$4:$K$33)+SUMIF(Barèmes!$F$4:$F$54,'Synthèse dépenses'!E36,Barèmes!$M$4:$M$54)+SUMIF(Bénévolat!$C$4:$C$33,'Synthèse dépenses'!E36,Bénévolat!$L$4:$L$33)+SUMIF('Contribution en nature'!$C$4:$C$33,'Synthèse dépenses'!E36,'Contribution en nature'!$J$4:$J$33)+SUMIF('Charges d''amortissement'!$C$4:$C$33,'Synthèse dépenses'!E36,'Charges d''amortissement'!$I$4:$I$33)</f>
        <v>0</v>
      </c>
      <c r="H36" s="72"/>
      <c r="I36" s="209" t="s">
        <v>223</v>
      </c>
      <c r="J36" s="210"/>
      <c r="K36" s="204">
        <f>SUMIF('Sur factures'!$C$4:$C$130,'Synthèse dépenses'!I36,'Sur factures'!$K$4:$K$130)+SUMIF('Auto-construction'!$C$4:$C$33,'Synthèse dépenses'!I36,'Auto-construction'!$K$4:$K$33)+SUMIF('Rémunération sur frais réels'!$C$4:$C$57,'Synthèse dépenses'!I36,'Rémunération sur frais réels'!$N$4:$N$57)+SUMIF('Frais réels'!$C$4:$C$33,'Synthèse dépenses'!I36,'Frais réels'!$I$4:$I$33)+SUMIF('Proratisées-Frais de structures'!$E$4,'Synthèse dépenses'!I36,'Proratisées-Frais de structures'!$G$4)+SUMIF(Forfaitaires!$C$4:$C$33,'Synthèse dépenses'!I36,Forfaitaires!$K$4:$K$33)+SUMIF(Barèmes!$F$4:$F$54,'Synthèse dépenses'!I36,Barèmes!$M$4:$M$54)+SUMIF(Bénévolat!$C$4:$C$33,'Synthèse dépenses'!I36,Bénévolat!$L$4:$L$33)+SUMIF('Contribution en nature'!$C$4:$C$33,'Synthèse dépenses'!I36,'Contribution en nature'!$J$4:$J$33)+SUMIF('Charges d''amortissement'!$C$4:$C$33,'Synthèse dépenses'!I36,'Charges d''amortissement'!$I$4:$I$33)</f>
        <v>0</v>
      </c>
    </row>
    <row r="37" spans="1:11" ht="15.75" customHeight="1" thickBot="1" x14ac:dyDescent="0.3">
      <c r="A37" s="227" t="s">
        <v>122</v>
      </c>
      <c r="B37" s="228"/>
      <c r="C37" s="82" t="s">
        <v>18</v>
      </c>
      <c r="D37" s="201"/>
      <c r="E37" s="213" t="s">
        <v>185</v>
      </c>
      <c r="F37" s="214"/>
      <c r="G37" s="67">
        <f>SUMIF('Sur factures'!$C$4:$C$130,'Synthèse dépenses'!E37,'Sur factures'!$K$4:$K$130)+SUMIF('Auto-construction'!$C$4:$C$33,'Synthèse dépenses'!E37,'Auto-construction'!$K$4:$K$33)+SUMIF('Rémunération sur frais réels'!$C$4:$C$57,'Synthèse dépenses'!E37,'Rémunération sur frais réels'!$N$4:$N$57)+SUMIF('Frais réels'!$C$4:$C$33,'Synthèse dépenses'!E37,'Frais réels'!$I$4:$I$33)+SUMIF('Proratisées-Frais de structures'!$E$4,'Synthèse dépenses'!E37,'Proratisées-Frais de structures'!$G$4)+SUMIF(Forfaitaires!$C$4:$C$33,'Synthèse dépenses'!E37,Forfaitaires!$K$4:$K$33)+SUMIF(Barèmes!$F$4:$F$54,'Synthèse dépenses'!E37,Barèmes!$M$4:$M$54)+SUMIF(Bénévolat!$C$4:$C$33,'Synthèse dépenses'!E37,Bénévolat!$L$4:$L$33)+SUMIF('Contribution en nature'!$C$4:$C$33,'Synthèse dépenses'!E37,'Contribution en nature'!$J$4:$J$33)+SUMIF('Charges d''amortissement'!$C$4:$C$33,'Synthèse dépenses'!E37,'Charges d''amortissement'!$I$4:$I$33)</f>
        <v>0</v>
      </c>
      <c r="H37" s="72"/>
      <c r="I37" s="213" t="s">
        <v>224</v>
      </c>
      <c r="J37" s="214"/>
      <c r="K37" s="67">
        <f>SUMIF('Sur factures'!$C$4:$C$130,'Synthèse dépenses'!I37,'Sur factures'!$K$4:$K$130)+SUMIF('Auto-construction'!$C$4:$C$33,'Synthèse dépenses'!I37,'Auto-construction'!$K$4:$K$33)+SUMIF('Rémunération sur frais réels'!$C$4:$C$57,'Synthèse dépenses'!I37,'Rémunération sur frais réels'!$N$4:$N$57)+SUMIF('Frais réels'!$C$4:$C$33,'Synthèse dépenses'!I37,'Frais réels'!$I$4:$I$33)+SUMIF('Proratisées-Frais de structures'!$E$4,'Synthèse dépenses'!I37,'Proratisées-Frais de structures'!$G$4)+SUMIF(Forfaitaires!$C$4:$C$33,'Synthèse dépenses'!I37,Forfaitaires!$K$4:$K$33)+SUMIF(Barèmes!$F$4:$F$54,'Synthèse dépenses'!I37,Barèmes!$M$4:$M$54)+SUMIF(Bénévolat!$C$4:$C$33,'Synthèse dépenses'!I37,Bénévolat!$L$4:$L$33)+SUMIF('Contribution en nature'!$C$4:$C$33,'Synthèse dépenses'!I37,'Contribution en nature'!$J$4:$J$33)+SUMIF('Charges d''amortissement'!$C$4:$C$33,'Synthèse dépenses'!I37,'Charges d''amortissement'!$I$4:$I$33)</f>
        <v>0</v>
      </c>
    </row>
    <row r="38" spans="1:11" ht="15.75" customHeight="1" x14ac:dyDescent="0.25">
      <c r="A38" s="207" t="s">
        <v>165</v>
      </c>
      <c r="B38" s="208"/>
      <c r="C38" s="68">
        <f>SUMIF('Sur factures'!$C$4:$C$130,'Synthèse dépenses'!A38,'Sur factures'!$K$4:$K$130)+SUMIF('Auto-construction'!$C$4:$C$33,'Synthèse dépenses'!A38,'Auto-construction'!$K$4:$K$33)+SUMIF('Rémunération sur frais réels'!$C$4:$C$57,'Synthèse dépenses'!A38,'Rémunération sur frais réels'!$N$4:$N$57)+SUMIF('Frais réels'!$C$4:$C$33,'Synthèse dépenses'!A38,'Frais réels'!$I$4:$I$33)+SUMIF('Proratisées-Frais de structures'!$E$4,'Synthèse dépenses'!A38,'Proratisées-Frais de structures'!$G$4)+SUMIF(Forfaitaires!$C$4:$C$33,'Synthèse dépenses'!A38,Forfaitaires!$K$4:$K$33)+SUMIF(Barèmes!$F$4:$F$54,'Synthèse dépenses'!A38,Barèmes!$M$4:$M$54)+SUMIF(Bénévolat!$C$4:$C$33,'Synthèse dépenses'!A38,Bénévolat!$L$4:$L$33)+SUMIF('Contribution en nature'!$C$4:$C$33,'Synthèse dépenses'!A38,'Contribution en nature'!$J$4:$J$33)+SUMIF('Charges d''amortissement'!$C$4:$C$33,'Synthèse dépenses'!A38,'Charges d''amortissement'!$I$4:$I$33)</f>
        <v>0</v>
      </c>
      <c r="D38" s="201"/>
      <c r="E38" s="209" t="s">
        <v>186</v>
      </c>
      <c r="F38" s="210"/>
      <c r="G38" s="69">
        <f>SUMIF('Sur factures'!$C$4:$C$130,'Synthèse dépenses'!E38,'Sur factures'!$K$4:$K$130)+SUMIF('Auto-construction'!$C$4:$C$33,'Synthèse dépenses'!E38,'Auto-construction'!$K$4:$K$33)+SUMIF('Rémunération sur frais réels'!$C$4:$C$57,'Synthèse dépenses'!E38,'Rémunération sur frais réels'!$N$4:$N$57)+SUMIF('Frais réels'!$C$4:$C$33,'Synthèse dépenses'!E38,'Frais réels'!$I$4:$I$33)+SUMIF('Proratisées-Frais de structures'!$E$4,'Synthèse dépenses'!E38,'Proratisées-Frais de structures'!$G$4)+SUMIF(Forfaitaires!$C$4:$C$33,'Synthèse dépenses'!E38,Forfaitaires!$K$4:$K$33)+SUMIF(Barèmes!$F$4:$F$54,'Synthèse dépenses'!E38,Barèmes!$M$4:$M$54)+SUMIF(Bénévolat!$C$4:$C$33,'Synthèse dépenses'!E38,Bénévolat!$L$4:$L$33)+SUMIF('Contribution en nature'!$C$4:$C$33,'Synthèse dépenses'!E38,'Contribution en nature'!$J$4:$J$33)+SUMIF('Charges d''amortissement'!$C$4:$C$33,'Synthèse dépenses'!E38,'Charges d''amortissement'!$I$4:$I$33)</f>
        <v>0</v>
      </c>
      <c r="H38" s="72"/>
      <c r="I38" s="209" t="s">
        <v>204</v>
      </c>
      <c r="J38" s="210"/>
      <c r="K38" s="69">
        <f>SUMIF('Sur factures'!$C$4:$C$130,'Synthèse dépenses'!I38,'Sur factures'!$K$4:$K$130)+SUMIF('Auto-construction'!$C$4:$C$33,'Synthèse dépenses'!I38,'Auto-construction'!$K$4:$K$33)+SUMIF('Rémunération sur frais réels'!$C$4:$C$57,'Synthèse dépenses'!I38,'Rémunération sur frais réels'!$N$4:$N$57)+SUMIF('Frais réels'!$C$4:$C$33,'Synthèse dépenses'!I38,'Frais réels'!$I$4:$I$33)+SUMIF('Proratisées-Frais de structures'!$E$4,'Synthèse dépenses'!I38,'Proratisées-Frais de structures'!$G$4)+SUMIF(Forfaitaires!$C$4:$C$33,'Synthèse dépenses'!I38,Forfaitaires!$K$4:$K$33)+SUMIF(Barèmes!$F$4:$F$54,'Synthèse dépenses'!I38,Barèmes!$M$4:$M$54)+SUMIF(Bénévolat!$C$4:$C$33,'Synthèse dépenses'!I38,Bénévolat!$L$4:$L$33)+SUMIF('Contribution en nature'!$C$4:$C$33,'Synthèse dépenses'!I38,'Contribution en nature'!$J$4:$J$33)+SUMIF('Charges d''amortissement'!$C$4:$C$33,'Synthèse dépenses'!I38,'Charges d''amortissement'!$I$4:$I$33)</f>
        <v>0</v>
      </c>
    </row>
    <row r="39" spans="1:11" ht="15.75" customHeight="1" x14ac:dyDescent="0.25">
      <c r="A39" s="209" t="s">
        <v>209</v>
      </c>
      <c r="B39" s="210"/>
      <c r="C39" s="69">
        <f>SUMIF('Sur factures'!$C$4:$C$130,'Synthèse dépenses'!A39,'Sur factures'!$K$4:$K$130)+SUMIF('Auto-construction'!$C$4:$C$33,'Synthèse dépenses'!A39,'Auto-construction'!$K$4:$K$33)+SUMIF('Rémunération sur frais réels'!$C$4:$C$57,'Synthèse dépenses'!A39,'Rémunération sur frais réels'!$N$4:$N$57)+SUMIF('Frais réels'!$C$4:$C$33,'Synthèse dépenses'!A39,'Frais réels'!$I$4:$I$33)+SUMIF('Proratisées-Frais de structures'!$E$4,'Synthèse dépenses'!A39,'Proratisées-Frais de structures'!$G$4)+SUMIF(Forfaitaires!$C$4:$C$33,'Synthèse dépenses'!A39,Forfaitaires!$K$4:$K$33)+SUMIF(Barèmes!$F$4:$F$54,'Synthèse dépenses'!A39,Barèmes!$M$4:$M$54)+SUMIF(Bénévolat!$C$4:$C$33,'Synthèse dépenses'!A39,Bénévolat!$L$4:$L$33)+SUMIF('Contribution en nature'!$C$4:$C$33,'Synthèse dépenses'!A39,'Contribution en nature'!$J$4:$J$33)+SUMIF('Charges d''amortissement'!$C$4:$C$33,'Synthèse dépenses'!A39,'Charges d''amortissement'!$I$4:$I$33)</f>
        <v>0</v>
      </c>
      <c r="D39" s="201"/>
      <c r="E39" s="209" t="s">
        <v>187</v>
      </c>
      <c r="F39" s="210"/>
      <c r="G39" s="70">
        <f>SUMIF('Sur factures'!$C$4:$C$130,'Synthèse dépenses'!E39,'Sur factures'!$K$4:$K$130)+SUMIF('Auto-construction'!$C$4:$C$33,'Synthèse dépenses'!E39,'Auto-construction'!$K$4:$K$33)+SUMIF('Rémunération sur frais réels'!$C$4:$C$57,'Synthèse dépenses'!E39,'Rémunération sur frais réels'!$N$4:$N$57)+SUMIF('Frais réels'!$C$4:$C$33,'Synthèse dépenses'!E39,'Frais réels'!$I$4:$I$33)+SUMIF('Proratisées-Frais de structures'!$E$4,'Synthèse dépenses'!E39,'Proratisées-Frais de structures'!$G$4)+SUMIF(Forfaitaires!$C$4:$C$33,'Synthèse dépenses'!E39,Forfaitaires!$K$4:$K$33)+SUMIF(Barèmes!$F$4:$F$54,'Synthèse dépenses'!E39,Barèmes!$M$4:$M$54)+SUMIF(Bénévolat!$C$4:$C$33,'Synthèse dépenses'!E39,Bénévolat!$L$4:$L$33)+SUMIF('Contribution en nature'!$C$4:$C$33,'Synthèse dépenses'!E39,'Contribution en nature'!$J$4:$J$33)+SUMIF('Charges d''amortissement'!$C$4:$C$33,'Synthèse dépenses'!E39,'Charges d''amortissement'!$I$4:$I$33)</f>
        <v>0</v>
      </c>
      <c r="H39" s="72"/>
      <c r="I39" s="209" t="s">
        <v>205</v>
      </c>
      <c r="J39" s="210"/>
      <c r="K39" s="70">
        <f>SUMIF('Sur factures'!$C$4:$C$130,'Synthèse dépenses'!I39,'Sur factures'!$K$4:$K$130)+SUMIF('Auto-construction'!$C$4:$C$33,'Synthèse dépenses'!I39,'Auto-construction'!$K$4:$K$33)+SUMIF('Rémunération sur frais réels'!$C$4:$C$57,'Synthèse dépenses'!I39,'Rémunération sur frais réels'!$N$4:$N$57)+SUMIF('Frais réels'!$C$4:$C$33,'Synthèse dépenses'!I39,'Frais réels'!$I$4:$I$33)+SUMIF('Proratisées-Frais de structures'!$E$4,'Synthèse dépenses'!I39,'Proratisées-Frais de structures'!$G$4)+SUMIF(Forfaitaires!$C$4:$C$33,'Synthèse dépenses'!I39,Forfaitaires!$K$4:$K$33)+SUMIF(Barèmes!$F$4:$F$54,'Synthèse dépenses'!I39,Barèmes!$M$4:$M$54)+SUMIF(Bénévolat!$C$4:$C$33,'Synthèse dépenses'!I39,Bénévolat!$L$4:$L$33)+SUMIF('Contribution en nature'!$C$4:$C$33,'Synthèse dépenses'!I39,'Contribution en nature'!$J$4:$J$33)+SUMIF('Charges d''amortissement'!$C$4:$C$33,'Synthèse dépenses'!I39,'Charges d''amortissement'!$I$4:$I$33)</f>
        <v>0</v>
      </c>
    </row>
    <row r="40" spans="1:11" ht="15.75" customHeight="1" x14ac:dyDescent="0.25">
      <c r="A40" s="209" t="s">
        <v>225</v>
      </c>
      <c r="B40" s="210"/>
      <c r="C40" s="70">
        <f>SUMIF('Sur factures'!$C$4:$C$130,'Synthèse dépenses'!A40,'Sur factures'!$K$4:$K$130)+SUMIF('Auto-construction'!$C$4:$C$33,'Synthèse dépenses'!A40,'Auto-construction'!$K$4:$K$33)+SUMIF('Rémunération sur frais réels'!$C$4:$C$57,'Synthèse dépenses'!A40,'Rémunération sur frais réels'!$N$4:$N$57)+SUMIF('Frais réels'!$C$4:$C$33,'Synthèse dépenses'!A40,'Frais réels'!$I$4:$I$33)+SUMIF('Proratisées-Frais de structures'!$E$4,'Synthèse dépenses'!A40,'Proratisées-Frais de structures'!$G$4)+SUMIF(Forfaitaires!$C$4:$C$33,'Synthèse dépenses'!A40,Forfaitaires!$K$4:$K$33)+SUMIF(Barèmes!$F$4:$F$54,'Synthèse dépenses'!A40,Barèmes!$M$4:$M$54)+SUMIF(Bénévolat!$C$4:$C$33,'Synthèse dépenses'!A40,Bénévolat!$L$4:$L$33)+SUMIF('Contribution en nature'!$C$4:$C$33,'Synthèse dépenses'!A40,'Contribution en nature'!$J$4:$J$33)+SUMIF('Charges d''amortissement'!$C$4:$C$33,'Synthèse dépenses'!A40,'Charges d''amortissement'!$I$4:$I$33)</f>
        <v>0</v>
      </c>
      <c r="D40" s="201"/>
      <c r="E40" s="218" t="s">
        <v>188</v>
      </c>
      <c r="F40" s="200"/>
      <c r="G40" s="70">
        <f>SUMIF('Sur factures'!$C$4:$C$130,'Synthèse dépenses'!E40,'Sur factures'!$K$4:$K$130)+SUMIF('Auto-construction'!$C$4:$C$33,'Synthèse dépenses'!E40,'Auto-construction'!$K$4:$K$33)+SUMIF('Rémunération sur frais réels'!$C$4:$C$57,'Synthèse dépenses'!E40,'Rémunération sur frais réels'!$N$4:$N$57)+SUMIF('Frais réels'!$C$4:$C$33,'Synthèse dépenses'!E40,'Frais réels'!$I$4:$I$33)+SUMIF('Proratisées-Frais de structures'!$E$4,'Synthèse dépenses'!E40,'Proratisées-Frais de structures'!$G$4)+SUMIF(Forfaitaires!$C$4:$C$33,'Synthèse dépenses'!E40,Forfaitaires!$K$4:$K$33)+SUMIF(Barèmes!$F$4:$F$54,'Synthèse dépenses'!E40,Barèmes!$M$4:$M$54)+SUMIF(Bénévolat!$C$4:$C$33,'Synthèse dépenses'!E40,Bénévolat!$L$4:$L$33)+SUMIF('Contribution en nature'!$C$4:$C$33,'Synthèse dépenses'!E40,'Contribution en nature'!$J$4:$J$33)+SUMIF('Charges d''amortissement'!$C$4:$C$33,'Synthèse dépenses'!E40,'Charges d''amortissement'!$I$4:$I$33)</f>
        <v>0</v>
      </c>
      <c r="H40" s="72"/>
      <c r="I40" s="218" t="s">
        <v>229</v>
      </c>
      <c r="J40" s="200"/>
      <c r="K40" s="70">
        <f>SUMIF('Sur factures'!$C$4:$C$130,'Synthèse dépenses'!I40,'Sur factures'!$K$4:$K$130)+SUMIF('Auto-construction'!$C$4:$C$33,'Synthèse dépenses'!I40,'Auto-construction'!$K$4:$K$33)+SUMIF('Rémunération sur frais réels'!$C$4:$C$57,'Synthèse dépenses'!I40,'Rémunération sur frais réels'!$N$4:$N$57)+SUMIF('Frais réels'!$C$4:$C$33,'Synthèse dépenses'!I40,'Frais réels'!$I$4:$I$33)+SUMIF('Proratisées-Frais de structures'!$E$4,'Synthèse dépenses'!I40,'Proratisées-Frais de structures'!$G$4)+SUMIF(Forfaitaires!$C$4:$C$33,'Synthèse dépenses'!I40,Forfaitaires!$K$4:$K$33)+SUMIF(Barèmes!$F$4:$F$54,'Synthèse dépenses'!I40,Barèmes!$M$4:$M$54)+SUMIF(Bénévolat!$C$4:$C$33,'Synthèse dépenses'!I40,Bénévolat!$L$4:$L$33)+SUMIF('Contribution en nature'!$C$4:$C$33,'Synthèse dépenses'!I40,'Contribution en nature'!$J$4:$J$33)+SUMIF('Charges d''amortissement'!$C$4:$C$33,'Synthèse dépenses'!I40,'Charges d''amortissement'!$I$4:$I$33)</f>
        <v>0</v>
      </c>
    </row>
    <row r="41" spans="1:11" ht="15.75" customHeight="1" x14ac:dyDescent="0.25">
      <c r="A41" s="209" t="s">
        <v>226</v>
      </c>
      <c r="B41" s="210"/>
      <c r="C41" s="67">
        <f>SUMIF('Sur factures'!$C$4:$C$130,'Synthèse dépenses'!A41,'Sur factures'!$K$4:$K$130)+SUMIF('Auto-construction'!$C$4:$C$33,'Synthèse dépenses'!A41,'Auto-construction'!$K$4:$K$33)+SUMIF('Rémunération sur frais réels'!$C$4:$C$57,'Synthèse dépenses'!A41,'Rémunération sur frais réels'!$N$4:$N$57)+SUMIF('Frais réels'!$C$4:$C$33,'Synthèse dépenses'!A41,'Frais réels'!$I$4:$I$33)+SUMIF('Proratisées-Frais de structures'!$E$4,'Synthèse dépenses'!A41,'Proratisées-Frais de structures'!$G$4)+SUMIF(Forfaitaires!$C$4:$C$33,'Synthèse dépenses'!A41,Forfaitaires!$K$4:$K$33)+SUMIF(Barèmes!$F$4:$F$54,'Synthèse dépenses'!A41,Barèmes!$M$4:$M$54)+SUMIF(Bénévolat!$C$4:$C$33,'Synthèse dépenses'!A41,Bénévolat!$L$4:$L$33)+SUMIF('Contribution en nature'!$C$4:$C$33,'Synthèse dépenses'!A41,'Contribution en nature'!$J$4:$J$33)+SUMIF('Charges d''amortissement'!$C$4:$C$33,'Synthèse dépenses'!A41,'Charges d''amortissement'!$I$4:$I$33)</f>
        <v>0</v>
      </c>
      <c r="D41" s="201"/>
      <c r="E41" s="218" t="s">
        <v>235</v>
      </c>
      <c r="F41" s="200"/>
      <c r="G41" s="70">
        <f>SUMIF('Sur factures'!$C$4:$C$130,'Synthèse dépenses'!E41,'Sur factures'!$K$4:$K$130)+SUMIF('Auto-construction'!$C$4:$C$33,'Synthèse dépenses'!E41,'Auto-construction'!$K$4:$K$33)+SUMIF('Rémunération sur frais réels'!$C$4:$C$57,'Synthèse dépenses'!E41,'Rémunération sur frais réels'!$N$4:$N$57)+SUMIF('Frais réels'!$C$4:$C$33,'Synthèse dépenses'!E41,'Frais réels'!$I$4:$I$33)+SUMIF('Proratisées-Frais de structures'!$E$4,'Synthèse dépenses'!E41,'Proratisées-Frais de structures'!$G$4)+SUMIF(Forfaitaires!$C$4:$C$33,'Synthèse dépenses'!E41,Forfaitaires!$K$4:$K$33)+SUMIF(Barèmes!$F$4:$F$54,'Synthèse dépenses'!E41,Barèmes!$M$4:$M$54)+SUMIF(Bénévolat!$C$4:$C$33,'Synthèse dépenses'!E41,Bénévolat!$L$4:$L$33)+SUMIF('Contribution en nature'!$C$4:$C$33,'Synthèse dépenses'!E41,'Contribution en nature'!$J$4:$J$33)+SUMIF('Charges d''amortissement'!$C$4:$C$33,'Synthèse dépenses'!E41,'Charges d''amortissement'!$I$4:$I$33)</f>
        <v>0</v>
      </c>
      <c r="H41" s="72"/>
      <c r="I41" s="218" t="s">
        <v>230</v>
      </c>
      <c r="J41" s="200"/>
      <c r="K41" s="70">
        <f>SUMIF('Sur factures'!$C$4:$C$130,'Synthèse dépenses'!I41,'Sur factures'!$K$4:$K$130)+SUMIF('Auto-construction'!$C$4:$C$33,'Synthèse dépenses'!I41,'Auto-construction'!$K$4:$K$33)+SUMIF('Rémunération sur frais réels'!$C$4:$C$57,'Synthèse dépenses'!I41,'Rémunération sur frais réels'!$N$4:$N$57)+SUMIF('Frais réels'!$C$4:$C$33,'Synthèse dépenses'!I41,'Frais réels'!$I$4:$I$33)+SUMIF('Proratisées-Frais de structures'!$E$4,'Synthèse dépenses'!I41,'Proratisées-Frais de structures'!$G$4)+SUMIF(Forfaitaires!$C$4:$C$33,'Synthèse dépenses'!I41,Forfaitaires!$K$4:$K$33)+SUMIF(Barèmes!$F$4:$F$54,'Synthèse dépenses'!I41,Barèmes!$M$4:$M$54)+SUMIF(Bénévolat!$C$4:$C$33,'Synthèse dépenses'!I41,Bénévolat!$L$4:$L$33)+SUMIF('Contribution en nature'!$C$4:$C$33,'Synthèse dépenses'!I41,'Contribution en nature'!$J$4:$J$33)+SUMIF('Charges d''amortissement'!$C$4:$C$33,'Synthèse dépenses'!I41,'Charges d''amortissement'!$I$4:$I$33)</f>
        <v>0</v>
      </c>
    </row>
    <row r="42" spans="1:11" ht="15.75" customHeight="1" x14ac:dyDescent="0.25">
      <c r="A42" s="209" t="s">
        <v>166</v>
      </c>
      <c r="B42" s="210"/>
      <c r="C42" s="67">
        <f>SUMIF('Sur factures'!$C$4:$C$130,'Synthèse dépenses'!A42,'Sur factures'!$K$4:$K$130)+SUMIF('Auto-construction'!$C$4:$C$33,'Synthèse dépenses'!A42,'Auto-construction'!$K$4:$K$33)+SUMIF('Rémunération sur frais réels'!$C$4:$C$57,'Synthèse dépenses'!A42,'Rémunération sur frais réels'!$N$4:$N$57)+SUMIF('Frais réels'!$C$4:$C$33,'Synthèse dépenses'!A42,'Frais réels'!$I$4:$I$33)+SUMIF('Proratisées-Frais de structures'!$E$4,'Synthèse dépenses'!A42,'Proratisées-Frais de structures'!$G$4)+SUMIF(Forfaitaires!$C$4:$C$33,'Synthèse dépenses'!A42,Forfaitaires!$K$4:$K$33)+SUMIF(Barèmes!$F$4:$F$54,'Synthèse dépenses'!A42,Barèmes!$M$4:$M$54)+SUMIF(Bénévolat!$C$4:$C$33,'Synthèse dépenses'!A42,Bénévolat!$L$4:$L$33)+SUMIF('Contribution en nature'!$C$4:$C$33,'Synthèse dépenses'!A42,'Contribution en nature'!$J$4:$J$33)+SUMIF('Charges d''amortissement'!$C$4:$C$33,'Synthèse dépenses'!A42,'Charges d''amortissement'!$I$4:$I$33)</f>
        <v>0</v>
      </c>
      <c r="D42" s="201"/>
      <c r="E42" s="218" t="s">
        <v>189</v>
      </c>
      <c r="F42" s="200"/>
      <c r="G42" s="70">
        <f>SUMIF('Sur factures'!$C$4:$C$130,'Synthèse dépenses'!E42,'Sur factures'!$K$4:$K$130)+SUMIF('Auto-construction'!$C$4:$C$33,'Synthèse dépenses'!E42,'Auto-construction'!$K$4:$K$33)+SUMIF('Rémunération sur frais réels'!$C$4:$C$57,'Synthèse dépenses'!E42,'Rémunération sur frais réels'!$N$4:$N$57)+SUMIF('Frais réels'!$C$4:$C$33,'Synthèse dépenses'!E42,'Frais réels'!$I$4:$I$33)+SUMIF('Proratisées-Frais de structures'!$E$4,'Synthèse dépenses'!E42,'Proratisées-Frais de structures'!$G$4)+SUMIF(Forfaitaires!$C$4:$C$33,'Synthèse dépenses'!E42,Forfaitaires!$K$4:$K$33)+SUMIF(Barèmes!$F$4:$F$54,'Synthèse dépenses'!E42,Barèmes!$M$4:$M$54)+SUMIF(Bénévolat!$C$4:$C$33,'Synthèse dépenses'!E42,Bénévolat!$L$4:$L$33)+SUMIF('Contribution en nature'!$C$4:$C$33,'Synthèse dépenses'!E42,'Contribution en nature'!$J$4:$J$33)+SUMIF('Charges d''amortissement'!$C$4:$C$33,'Synthèse dépenses'!E42,'Charges d''amortissement'!$I$4:$I$33)</f>
        <v>0</v>
      </c>
      <c r="H42" s="72"/>
      <c r="I42" s="218" t="s">
        <v>231</v>
      </c>
      <c r="J42" s="200"/>
      <c r="K42" s="70">
        <f>SUMIF('Sur factures'!$C$4:$C$130,'Synthèse dépenses'!I42,'Sur factures'!$K$4:$K$130)+SUMIF('Auto-construction'!$C$4:$C$33,'Synthèse dépenses'!I42,'Auto-construction'!$K$4:$K$33)+SUMIF('Rémunération sur frais réels'!$C$4:$C$57,'Synthèse dépenses'!I42,'Rémunération sur frais réels'!$N$4:$N$57)+SUMIF('Frais réels'!$C$4:$C$33,'Synthèse dépenses'!I42,'Frais réels'!$I$4:$I$33)+SUMIF('Proratisées-Frais de structures'!$E$4,'Synthèse dépenses'!I42,'Proratisées-Frais de structures'!$G$4)+SUMIF(Forfaitaires!$C$4:$C$33,'Synthèse dépenses'!I42,Forfaitaires!$K$4:$K$33)+SUMIF(Barèmes!$F$4:$F$54,'Synthèse dépenses'!I42,Barèmes!$M$4:$M$54)+SUMIF(Bénévolat!$C$4:$C$33,'Synthèse dépenses'!I42,Bénévolat!$L$4:$L$33)+SUMIF('Contribution en nature'!$C$4:$C$33,'Synthèse dépenses'!I42,'Contribution en nature'!$J$4:$J$33)+SUMIF('Charges d''amortissement'!$C$4:$C$33,'Synthèse dépenses'!I42,'Charges d''amortissement'!$I$4:$I$33)</f>
        <v>0</v>
      </c>
    </row>
    <row r="43" spans="1:11" ht="15.75" customHeight="1" x14ac:dyDescent="0.25">
      <c r="A43" s="209" t="s">
        <v>167</v>
      </c>
      <c r="B43" s="210"/>
      <c r="C43" s="69">
        <f>SUMIF('Sur factures'!$C$4:$C$130,'Synthèse dépenses'!A43,'Sur factures'!$K$4:$K$130)+SUMIF('Auto-construction'!$C$4:$C$33,'Synthèse dépenses'!A43,'Auto-construction'!$K$4:$K$33)+SUMIF('Rémunération sur frais réels'!$C$4:$C$57,'Synthèse dépenses'!A43,'Rémunération sur frais réels'!$N$4:$N$57)+SUMIF('Frais réels'!$C$4:$C$33,'Synthèse dépenses'!A43,'Frais réels'!$I$4:$I$33)+SUMIF('Proratisées-Frais de structures'!$E$4,'Synthèse dépenses'!A43,'Proratisées-Frais de structures'!$G$4)+SUMIF(Forfaitaires!$C$4:$C$33,'Synthèse dépenses'!A43,Forfaitaires!$K$4:$K$33)+SUMIF(Barèmes!$F$4:$F$54,'Synthèse dépenses'!A43,Barèmes!$M$4:$M$54)+SUMIF(Bénévolat!$C$4:$C$33,'Synthèse dépenses'!A43,Bénévolat!$L$4:$L$33)+SUMIF('Contribution en nature'!$C$4:$C$33,'Synthèse dépenses'!A43,'Contribution en nature'!$J$4:$J$33)+SUMIF('Charges d''amortissement'!$C$4:$C$33,'Synthèse dépenses'!A43,'Charges d''amortissement'!$I$4:$I$33)</f>
        <v>0</v>
      </c>
      <c r="D43" s="201"/>
      <c r="E43" s="218" t="s">
        <v>190</v>
      </c>
      <c r="F43" s="200"/>
      <c r="G43" s="70">
        <f>SUMIF('Sur factures'!$C$4:$C$130,'Synthèse dépenses'!E43,'Sur factures'!$K$4:$K$130)+SUMIF('Auto-construction'!$C$4:$C$33,'Synthèse dépenses'!E43,'Auto-construction'!$K$4:$K$33)+SUMIF('Rémunération sur frais réels'!$C$4:$C$57,'Synthèse dépenses'!E43,'Rémunération sur frais réels'!$N$4:$N$57)+SUMIF('Frais réels'!$C$4:$C$33,'Synthèse dépenses'!E43,'Frais réels'!$I$4:$I$33)+SUMIF('Proratisées-Frais de structures'!$E$4,'Synthèse dépenses'!E43,'Proratisées-Frais de structures'!$G$4)+SUMIF(Forfaitaires!$C$4:$C$33,'Synthèse dépenses'!E43,Forfaitaires!$K$4:$K$33)+SUMIF(Barèmes!$F$4:$F$54,'Synthèse dépenses'!E43,Barèmes!$M$4:$M$54)+SUMIF(Bénévolat!$C$4:$C$33,'Synthèse dépenses'!E43,Bénévolat!$L$4:$L$33)+SUMIF('Contribution en nature'!$C$4:$C$33,'Synthèse dépenses'!E43,'Contribution en nature'!$J$4:$J$33)+SUMIF('Charges d''amortissement'!$C$4:$C$33,'Synthèse dépenses'!E43,'Charges d''amortissement'!$I$4:$I$33)</f>
        <v>0</v>
      </c>
      <c r="H43" s="72"/>
      <c r="I43" s="218" t="s">
        <v>232</v>
      </c>
      <c r="J43" s="200"/>
      <c r="K43" s="70">
        <f>SUMIF('Sur factures'!$C$4:$C$130,'Synthèse dépenses'!I43,'Sur factures'!$K$4:$K$130)+SUMIF('Auto-construction'!$C$4:$C$33,'Synthèse dépenses'!I43,'Auto-construction'!$K$4:$K$33)+SUMIF('Rémunération sur frais réels'!$C$4:$C$57,'Synthèse dépenses'!I43,'Rémunération sur frais réels'!$N$4:$N$57)+SUMIF('Frais réels'!$C$4:$C$33,'Synthèse dépenses'!I43,'Frais réels'!$I$4:$I$33)+SUMIF('Proratisées-Frais de structures'!$E$4,'Synthèse dépenses'!I43,'Proratisées-Frais de structures'!$G$4)+SUMIF(Forfaitaires!$C$4:$C$33,'Synthèse dépenses'!I43,Forfaitaires!$K$4:$K$33)+SUMIF(Barèmes!$F$4:$F$54,'Synthèse dépenses'!I43,Barèmes!$M$4:$M$54)+SUMIF(Bénévolat!$C$4:$C$33,'Synthèse dépenses'!I43,Bénévolat!$L$4:$L$33)+SUMIF('Contribution en nature'!$C$4:$C$33,'Synthèse dépenses'!I43,'Contribution en nature'!$J$4:$J$33)+SUMIF('Charges d''amortissement'!$C$4:$C$33,'Synthèse dépenses'!I43,'Charges d''amortissement'!$I$4:$I$33)</f>
        <v>0</v>
      </c>
    </row>
    <row r="44" spans="1:11" ht="15.75" customHeight="1" x14ac:dyDescent="0.25">
      <c r="A44" s="209" t="s">
        <v>210</v>
      </c>
      <c r="B44" s="210"/>
      <c r="C44" s="69">
        <f>SUMIF('Sur factures'!$C$4:$C$130,'Synthèse dépenses'!A44,'Sur factures'!$K$4:$K$130)+SUMIF('Auto-construction'!$C$4:$C$33,'Synthèse dépenses'!A44,'Auto-construction'!$K$4:$K$33)+SUMIF('Rémunération sur frais réels'!$C$4:$C$57,'Synthèse dépenses'!A44,'Rémunération sur frais réels'!$N$4:$N$57)+SUMIF('Frais réels'!$C$4:$C$33,'Synthèse dépenses'!A44,'Frais réels'!$I$4:$I$33)+SUMIF('Proratisées-Frais de structures'!$E$4,'Synthèse dépenses'!A44,'Proratisées-Frais de structures'!$G$4)+SUMIF(Forfaitaires!$C$4:$C$33,'Synthèse dépenses'!A44,Forfaitaires!$K$4:$K$33)+SUMIF(Barèmes!$F$4:$F$54,'Synthèse dépenses'!A44,Barèmes!$M$4:$M$54)+SUMIF(Bénévolat!$C$4:$C$33,'Synthèse dépenses'!A44,Bénévolat!$L$4:$L$33)+SUMIF('Contribution en nature'!$C$4:$C$33,'Synthèse dépenses'!A44,'Contribution en nature'!$J$4:$J$33)+SUMIF('Charges d''amortissement'!$C$4:$C$33,'Synthèse dépenses'!A44,'Charges d''amortissement'!$I$4:$I$33)</f>
        <v>0</v>
      </c>
      <c r="D44" s="201"/>
      <c r="E44" s="218" t="s">
        <v>191</v>
      </c>
      <c r="F44" s="200"/>
      <c r="G44" s="70">
        <f>SUMIF('Sur factures'!$C$4:$C$130,'Synthèse dépenses'!E44,'Sur factures'!$K$4:$K$130)+SUMIF('Auto-construction'!$C$4:$C$33,'Synthèse dépenses'!E44,'Auto-construction'!$K$4:$K$33)+SUMIF('Rémunération sur frais réels'!$C$4:$C$57,'Synthèse dépenses'!E44,'Rémunération sur frais réels'!$N$4:$N$57)+SUMIF('Frais réels'!$C$4:$C$33,'Synthèse dépenses'!E44,'Frais réels'!$I$4:$I$33)+SUMIF('Proratisées-Frais de structures'!$E$4,'Synthèse dépenses'!E44,'Proratisées-Frais de structures'!$G$4)+SUMIF(Forfaitaires!$C$4:$C$33,'Synthèse dépenses'!E44,Forfaitaires!$K$4:$K$33)+SUMIF(Barèmes!$F$4:$F$54,'Synthèse dépenses'!E44,Barèmes!$M$4:$M$54)+SUMIF(Bénévolat!$C$4:$C$33,'Synthèse dépenses'!E44,Bénévolat!$L$4:$L$33)+SUMIF('Contribution en nature'!$C$4:$C$33,'Synthèse dépenses'!E44,'Contribution en nature'!$J$4:$J$33)+SUMIF('Charges d''amortissement'!$C$4:$C$33,'Synthèse dépenses'!E44,'Charges d''amortissement'!$I$4:$I$33)</f>
        <v>0</v>
      </c>
      <c r="H44" s="72"/>
      <c r="I44" s="218" t="s">
        <v>206</v>
      </c>
      <c r="J44" s="200"/>
      <c r="K44" s="70">
        <f>SUMIF('Sur factures'!$C$4:$C$130,'Synthèse dépenses'!I44,'Sur factures'!$K$4:$K$130)+SUMIF('Auto-construction'!$C$4:$C$33,'Synthèse dépenses'!I44,'Auto-construction'!$K$4:$K$33)+SUMIF('Rémunération sur frais réels'!$C$4:$C$57,'Synthèse dépenses'!I44,'Rémunération sur frais réels'!$N$4:$N$57)+SUMIF('Frais réels'!$C$4:$C$33,'Synthèse dépenses'!I44,'Frais réels'!$I$4:$I$33)+SUMIF('Proratisées-Frais de structures'!$E$4,'Synthèse dépenses'!I44,'Proratisées-Frais de structures'!$G$4)+SUMIF(Forfaitaires!$C$4:$C$33,'Synthèse dépenses'!I44,Forfaitaires!$K$4:$K$33)+SUMIF(Barèmes!$F$4:$F$54,'Synthèse dépenses'!I44,Barèmes!$M$4:$M$54)+SUMIF(Bénévolat!$C$4:$C$33,'Synthèse dépenses'!I44,Bénévolat!$L$4:$L$33)+SUMIF('Contribution en nature'!$C$4:$C$33,'Synthèse dépenses'!I44,'Contribution en nature'!$J$4:$J$33)+SUMIF('Charges d''amortissement'!$C$4:$C$33,'Synthèse dépenses'!I44,'Charges d''amortissement'!$I$4:$I$33)</f>
        <v>0</v>
      </c>
    </row>
    <row r="45" spans="1:11" ht="15.75" customHeight="1" x14ac:dyDescent="0.25">
      <c r="A45" s="209" t="s">
        <v>168</v>
      </c>
      <c r="B45" s="210"/>
      <c r="C45" s="69">
        <f>SUMIF('Sur factures'!$C$4:$C$130,'Synthèse dépenses'!A45,'Sur factures'!$K$4:$K$130)+SUMIF('Auto-construction'!$C$4:$C$33,'Synthèse dépenses'!A45,'Auto-construction'!$K$4:$K$33)+SUMIF('Rémunération sur frais réels'!$C$4:$C$57,'Synthèse dépenses'!A45,'Rémunération sur frais réels'!$N$4:$N$57)+SUMIF('Frais réels'!$C$4:$C$33,'Synthèse dépenses'!A45,'Frais réels'!$I$4:$I$33)+SUMIF('Proratisées-Frais de structures'!$E$4,'Synthèse dépenses'!A45,'Proratisées-Frais de structures'!$G$4)+SUMIF(Forfaitaires!$C$4:$C$33,'Synthèse dépenses'!A45,Forfaitaires!$K$4:$K$33)+SUMIF(Barèmes!$F$4:$F$54,'Synthèse dépenses'!A45,Barèmes!$M$4:$M$54)+SUMIF(Bénévolat!$C$4:$C$33,'Synthèse dépenses'!A45,Bénévolat!$L$4:$L$33)+SUMIF('Contribution en nature'!$C$4:$C$33,'Synthèse dépenses'!A45,'Contribution en nature'!$J$4:$J$33)+SUMIF('Charges d''amortissement'!$C$4:$C$33,'Synthèse dépenses'!A45,'Charges d''amortissement'!$I$4:$I$33)</f>
        <v>0</v>
      </c>
      <c r="D45" s="201"/>
      <c r="E45" s="209" t="s">
        <v>192</v>
      </c>
      <c r="F45" s="210"/>
      <c r="G45" s="70">
        <f>SUMIF('Sur factures'!$C$4:$C$130,'Synthèse dépenses'!E45,'Sur factures'!$K$4:$K$130)+SUMIF('Auto-construction'!$C$4:$C$33,'Synthèse dépenses'!E45,'Auto-construction'!$K$4:$K$33)+SUMIF('Rémunération sur frais réels'!$C$4:$C$57,'Synthèse dépenses'!E45,'Rémunération sur frais réels'!$N$4:$N$57)+SUMIF('Frais réels'!$C$4:$C$33,'Synthèse dépenses'!E45,'Frais réels'!$I$4:$I$33)+SUMIF('Proratisées-Frais de structures'!$E$4,'Synthèse dépenses'!E45,'Proratisées-Frais de structures'!$G$4)+SUMIF(Forfaitaires!$C$4:$C$33,'Synthèse dépenses'!E45,Forfaitaires!$K$4:$K$33)+SUMIF(Barèmes!$F$4:$F$54,'Synthèse dépenses'!E45,Barèmes!$M$4:$M$54)+SUMIF(Bénévolat!$C$4:$C$33,'Synthèse dépenses'!E45,Bénévolat!$L$4:$L$33)+SUMIF('Contribution en nature'!$C$4:$C$33,'Synthèse dépenses'!E45,'Contribution en nature'!$J$4:$J$33)+SUMIF('Charges d''amortissement'!$C$4:$C$33,'Synthèse dépenses'!E45,'Charges d''amortissement'!$I$4:$I$33)</f>
        <v>0</v>
      </c>
      <c r="H45" s="72"/>
      <c r="I45" s="209" t="s">
        <v>207</v>
      </c>
      <c r="J45" s="210"/>
      <c r="K45" s="70">
        <f>SUMIF('Sur factures'!$C$4:$C$130,'Synthèse dépenses'!I45,'Sur factures'!$K$4:$K$130)+SUMIF('Auto-construction'!$C$4:$C$33,'Synthèse dépenses'!I45,'Auto-construction'!$K$4:$K$33)+SUMIF('Rémunération sur frais réels'!$C$4:$C$57,'Synthèse dépenses'!I45,'Rémunération sur frais réels'!$N$4:$N$57)+SUMIF('Frais réels'!$C$4:$C$33,'Synthèse dépenses'!I45,'Frais réels'!$I$4:$I$33)+SUMIF('Proratisées-Frais de structures'!$E$4,'Synthèse dépenses'!I45,'Proratisées-Frais de structures'!$G$4)+SUMIF(Forfaitaires!$C$4:$C$33,'Synthèse dépenses'!I45,Forfaitaires!$K$4:$K$33)+SUMIF(Barèmes!$F$4:$F$54,'Synthèse dépenses'!I45,Barèmes!$M$4:$M$54)+SUMIF(Bénévolat!$C$4:$C$33,'Synthèse dépenses'!I45,Bénévolat!$L$4:$L$33)+SUMIF('Contribution en nature'!$C$4:$C$33,'Synthèse dépenses'!I45,'Contribution en nature'!$J$4:$J$33)+SUMIF('Charges d''amortissement'!$C$4:$C$33,'Synthèse dépenses'!I45,'Charges d''amortissement'!$I$4:$I$33)</f>
        <v>0</v>
      </c>
    </row>
    <row r="46" spans="1:11" ht="15.75" customHeight="1" x14ac:dyDescent="0.25">
      <c r="A46" s="211" t="s">
        <v>169</v>
      </c>
      <c r="B46" s="212"/>
      <c r="C46" s="67">
        <f>SUMIF('Sur factures'!$C$4:$C$130,'Synthèse dépenses'!A46,'Sur factures'!$K$4:$K$130)+SUMIF('Auto-construction'!$C$4:$C$33,'Synthèse dépenses'!A46,'Auto-construction'!$K$4:$K$33)+SUMIF('Rémunération sur frais réels'!$C$4:$C$57,'Synthèse dépenses'!A46,'Rémunération sur frais réels'!$N$4:$N$57)+SUMIF('Frais réels'!$C$4:$C$33,'Synthèse dépenses'!A46,'Frais réels'!$I$4:$I$33)+SUMIF('Proratisées-Frais de structures'!$E$4,'Synthèse dépenses'!A46,'Proratisées-Frais de structures'!$G$4)+SUMIF(Forfaitaires!$C$4:$C$33,'Synthèse dépenses'!A46,Forfaitaires!$K$4:$K$33)+SUMIF(Barèmes!$F$4:$F$54,'Synthèse dépenses'!A46,Barèmes!$M$4:$M$54)+SUMIF(Bénévolat!$C$4:$C$33,'Synthèse dépenses'!A46,Bénévolat!$L$4:$L$33)+SUMIF('Contribution en nature'!$C$4:$C$33,'Synthèse dépenses'!A46,'Contribution en nature'!$J$4:$J$33)+SUMIF('Charges d''amortissement'!$C$4:$C$33,'Synthèse dépenses'!A46,'Charges d''amortissement'!$I$4:$I$33)</f>
        <v>0</v>
      </c>
      <c r="D46" s="201"/>
      <c r="E46" s="209" t="s">
        <v>193</v>
      </c>
      <c r="F46" s="210"/>
      <c r="G46" s="70">
        <f>SUMIF('Sur factures'!$C$4:$C$130,'Synthèse dépenses'!E46,'Sur factures'!$K$4:$K$130)+SUMIF('Auto-construction'!$C$4:$C$33,'Synthèse dépenses'!E46,'Auto-construction'!$K$4:$K$33)+SUMIF('Rémunération sur frais réels'!$C$4:$C$57,'Synthèse dépenses'!E46,'Rémunération sur frais réels'!$N$4:$N$57)+SUMIF('Frais réels'!$C$4:$C$33,'Synthèse dépenses'!E46,'Frais réels'!$I$4:$I$33)+SUMIF('Proratisées-Frais de structures'!$E$4,'Synthèse dépenses'!E46,'Proratisées-Frais de structures'!$G$4)+SUMIF(Forfaitaires!$C$4:$C$33,'Synthèse dépenses'!E46,Forfaitaires!$K$4:$K$33)+SUMIF(Barèmes!$F$4:$F$54,'Synthèse dépenses'!E46,Barèmes!$M$4:$M$54)+SUMIF(Bénévolat!$C$4:$C$33,'Synthèse dépenses'!E46,Bénévolat!$L$4:$L$33)+SUMIF('Contribution en nature'!$C$4:$C$33,'Synthèse dépenses'!E46,'Contribution en nature'!$J$4:$J$33)+SUMIF('Charges d''amortissement'!$C$4:$C$33,'Synthèse dépenses'!E46,'Charges d''amortissement'!$I$4:$I$33)</f>
        <v>0</v>
      </c>
      <c r="H46" s="72"/>
      <c r="I46" s="209" t="s">
        <v>208</v>
      </c>
      <c r="J46" s="210"/>
      <c r="K46" s="70">
        <f>SUMIF('Sur factures'!$C$4:$C$130,'Synthèse dépenses'!I46,'Sur factures'!$K$4:$K$130)+SUMIF('Auto-construction'!$C$4:$C$33,'Synthèse dépenses'!I46,'Auto-construction'!$K$4:$K$33)+SUMIF('Rémunération sur frais réels'!$C$4:$C$57,'Synthèse dépenses'!I46,'Rémunération sur frais réels'!$N$4:$N$57)+SUMIF('Frais réels'!$C$4:$C$33,'Synthèse dépenses'!I46,'Frais réels'!$I$4:$I$33)+SUMIF('Proratisées-Frais de structures'!$E$4,'Synthèse dépenses'!I46,'Proratisées-Frais de structures'!$G$4)+SUMIF(Forfaitaires!$C$4:$C$33,'Synthèse dépenses'!I46,Forfaitaires!$K$4:$K$33)+SUMIF(Barèmes!$F$4:$F$54,'Synthèse dépenses'!I46,Barèmes!$M$4:$M$54)+SUMIF(Bénévolat!$C$4:$C$33,'Synthèse dépenses'!I46,Bénévolat!$L$4:$L$33)+SUMIF('Contribution en nature'!$C$4:$C$33,'Synthèse dépenses'!I46,'Contribution en nature'!$J$4:$J$33)+SUMIF('Charges d''amortissement'!$C$4:$C$33,'Synthèse dépenses'!I46,'Charges d''amortissement'!$I$4:$I$33)</f>
        <v>0</v>
      </c>
    </row>
    <row r="47" spans="1:11" ht="15.75" customHeight="1" thickBot="1" x14ac:dyDescent="0.3">
      <c r="A47" s="209" t="s">
        <v>170</v>
      </c>
      <c r="B47" s="210"/>
      <c r="C47" s="205">
        <f>SUMIF('Sur factures'!$C$4:$C$130,'Synthèse dépenses'!A47,'Sur factures'!$K$4:$K$130)+SUMIF('Auto-construction'!$C$4:$C$33,'Synthèse dépenses'!A47,'Auto-construction'!$K$4:$K$33)+SUMIF('Rémunération sur frais réels'!$C$4:$C$57,'Synthèse dépenses'!A47,'Rémunération sur frais réels'!$N$4:$N$57)+SUMIF('Frais réels'!$C$4:$C$33,'Synthèse dépenses'!A47,'Frais réels'!$I$4:$I$33)+SUMIF('Proratisées-Frais de structures'!$E$4,'Synthèse dépenses'!A47,'Proratisées-Frais de structures'!$G$4)+SUMIF(Forfaitaires!$C$4:$C$33,'Synthèse dépenses'!A47,Forfaitaires!$K$4:$K$33)+SUMIF(Barèmes!$F$4:$F$54,'Synthèse dépenses'!A47,Barèmes!$M$4:$M$54)+SUMIF(Bénévolat!$C$4:$C$33,'Synthèse dépenses'!A47,Bénévolat!$L$4:$L$33)+SUMIF('Contribution en nature'!$C$4:$C$33,'Synthèse dépenses'!A47,'Contribution en nature'!$J$4:$J$33)+SUMIF('Charges d''amortissement'!$C$4:$C$33,'Synthèse dépenses'!A47,'Charges d''amortissement'!$I$4:$I$33)</f>
        <v>0</v>
      </c>
      <c r="D47" s="201"/>
      <c r="E47" s="209" t="s">
        <v>194</v>
      </c>
      <c r="F47" s="210"/>
      <c r="G47" s="70">
        <f>SUMIF('Sur factures'!$C$4:$C$130,'Synthèse dépenses'!E47,'Sur factures'!$K$4:$K$130)+SUMIF('Auto-construction'!$C$4:$C$33,'Synthèse dépenses'!E47,'Auto-construction'!$K$4:$K$33)+SUMIF('Rémunération sur frais réels'!$C$4:$C$57,'Synthèse dépenses'!E47,'Rémunération sur frais réels'!$N$4:$N$57)+SUMIF('Frais réels'!$C$4:$C$33,'Synthèse dépenses'!E47,'Frais réels'!$I$4:$I$33)+SUMIF('Proratisées-Frais de structures'!$E$4,'Synthèse dépenses'!E47,'Proratisées-Frais de structures'!$G$4)+SUMIF(Forfaitaires!$C$4:$C$33,'Synthèse dépenses'!E47,Forfaitaires!$K$4:$K$33)+SUMIF(Barèmes!$F$4:$F$54,'Synthèse dépenses'!E47,Barèmes!$M$4:$M$54)+SUMIF(Bénévolat!$C$4:$C$33,'Synthèse dépenses'!E47,Bénévolat!$L$4:$L$33)+SUMIF('Contribution en nature'!$C$4:$C$33,'Synthèse dépenses'!E47,'Contribution en nature'!$J$4:$J$33)+SUMIF('Charges d''amortissement'!$C$4:$C$33,'Synthèse dépenses'!E47,'Charges d''amortissement'!$I$4:$I$33)</f>
        <v>0</v>
      </c>
      <c r="H47" s="72"/>
      <c r="I47" s="215" t="s">
        <v>233</v>
      </c>
      <c r="J47" s="210"/>
      <c r="K47" s="70">
        <f>SUMIF('Sur factures'!$C$4:$C$130,'Synthèse dépenses'!I47,'Sur factures'!$K$4:$K$130)+SUMIF('Auto-construction'!$C$4:$C$33,'Synthèse dépenses'!I47,'Auto-construction'!$K$4:$K$33)+SUMIF('Rémunération sur frais réels'!$C$4:$C$57,'Synthèse dépenses'!I47,'Rémunération sur frais réels'!$N$4:$N$57)+SUMIF('Frais réels'!$C$4:$C$33,'Synthèse dépenses'!I47,'Frais réels'!$I$4:$I$33)+SUMIF('Proratisées-Frais de structures'!$E$4,'Synthèse dépenses'!I47,'Proratisées-Frais de structures'!$G$4)+SUMIF(Forfaitaires!$C$4:$C$33,'Synthèse dépenses'!I47,Forfaitaires!$K$4:$K$33)+SUMIF(Barèmes!$F$4:$F$54,'Synthèse dépenses'!I47,Barèmes!$M$4:$M$54)+SUMIF(Bénévolat!$C$4:$C$33,'Synthèse dépenses'!I47,Bénévolat!$L$4:$L$33)+SUMIF('Contribution en nature'!$C$4:$C$33,'Synthèse dépenses'!I47,'Contribution en nature'!$J$4:$J$33)+SUMIF('Charges d''amortissement'!$C$4:$C$33,'Synthèse dépenses'!I47,'Charges d''amortissement'!$I$4:$I$33)</f>
        <v>0</v>
      </c>
    </row>
    <row r="48" spans="1:11" ht="15.75" customHeight="1" thickBot="1" x14ac:dyDescent="0.3">
      <c r="A48" s="211" t="s">
        <v>211</v>
      </c>
      <c r="B48" s="212"/>
      <c r="C48" s="206">
        <f>SUMIF('Sur factures'!$C$4:$C$130,'Synthèse dépenses'!A48,'Sur factures'!$K$4:$K$130)+SUMIF('Auto-construction'!$C$4:$C$33,'Synthèse dépenses'!A48,'Auto-construction'!$K$4:$K$33)+SUMIF('Rémunération sur frais réels'!$C$4:$C$57,'Synthèse dépenses'!A48,'Rémunération sur frais réels'!$N$4:$N$57)+SUMIF('Frais réels'!$C$4:$C$33,'Synthèse dépenses'!A48,'Frais réels'!$I$4:$I$33)+SUMIF('Proratisées-Frais de structures'!$E$4,'Synthèse dépenses'!A48,'Proratisées-Frais de structures'!$G$4)+SUMIF(Forfaitaires!$C$4:$C$33,'Synthèse dépenses'!A48,Forfaitaires!$K$4:$K$33)+SUMIF(Barèmes!$F$4:$F$54,'Synthèse dépenses'!A48,Barèmes!$M$4:$M$54)+SUMIF(Bénévolat!$C$4:$C$33,'Synthèse dépenses'!A48,Bénévolat!$L$4:$L$33)+SUMIF('Contribution en nature'!$C$4:$C$33,'Synthèse dépenses'!A48,'Contribution en nature'!$J$4:$J$33)+SUMIF('Charges d''amortissement'!$C$4:$C$33,'Synthèse dépenses'!A48,'Charges d''amortissement'!$I$4:$I$33)</f>
        <v>0</v>
      </c>
      <c r="D48" s="201"/>
      <c r="E48" s="211" t="s">
        <v>195</v>
      </c>
      <c r="F48" s="212"/>
      <c r="G48" s="70">
        <f>SUMIF('Sur factures'!$C$4:$C$130,'Synthèse dépenses'!E48,'Sur factures'!$K$4:$K$130)+SUMIF('Auto-construction'!$C$4:$C$33,'Synthèse dépenses'!E48,'Auto-construction'!$K$4:$K$33)+SUMIF('Rémunération sur frais réels'!$C$4:$C$57,'Synthèse dépenses'!E48,'Rémunération sur frais réels'!$N$4:$N$57)+SUMIF('Frais réels'!$C$4:$C$33,'Synthèse dépenses'!E48,'Frais réels'!$I$4:$I$33)+SUMIF('Proratisées-Frais de structures'!$E$4,'Synthèse dépenses'!E48,'Proratisées-Frais de structures'!$G$4)+SUMIF(Forfaitaires!$C$4:$C$33,'Synthèse dépenses'!E48,Forfaitaires!$K$4:$K$33)+SUMIF(Barèmes!$F$4:$F$54,'Synthèse dépenses'!E48,Barèmes!$M$4:$M$54)+SUMIF(Bénévolat!$C$4:$C$33,'Synthèse dépenses'!E48,Bénévolat!$L$4:$L$33)+SUMIF('Contribution en nature'!$C$4:$C$33,'Synthèse dépenses'!E48,'Contribution en nature'!$J$4:$J$33)+SUMIF('Charges d''amortissement'!$C$4:$C$33,'Synthèse dépenses'!E48,'Charges d''amortissement'!$I$4:$I$33)</f>
        <v>0</v>
      </c>
      <c r="H48" s="72"/>
      <c r="I48" s="227" t="s">
        <v>9</v>
      </c>
      <c r="J48" s="228"/>
      <c r="K48" s="81">
        <f>SUM(C38:C49)+SUM(G19:G49)+SUM(K19:K47)</f>
        <v>0</v>
      </c>
    </row>
    <row r="49" spans="1:18" ht="15.75" customHeight="1" thickBot="1" x14ac:dyDescent="0.3">
      <c r="A49" s="211" t="s">
        <v>171</v>
      </c>
      <c r="B49" s="212"/>
      <c r="C49" s="73">
        <f>SUMIF('Sur factures'!$C$4:$C$130,'Synthèse dépenses'!A49,'Sur factures'!$K$4:$K$130)+SUMIF('Auto-construction'!$C$4:$C$33,'Synthèse dépenses'!A49,'Auto-construction'!$K$4:$K$33)+SUMIF('Rémunération sur frais réels'!$C$4:$C$57,'Synthèse dépenses'!A49,'Rémunération sur frais réels'!$N$4:$N$57)+SUMIF('Frais réels'!$C$4:$C$33,'Synthèse dépenses'!A49,'Frais réels'!$I$4:$I$33)+SUMIF('Proratisées-Frais de structures'!$E$4,'Synthèse dépenses'!A49,'Proratisées-Frais de structures'!$G$4)+SUMIF(Forfaitaires!$C$4:$C$33,'Synthèse dépenses'!A49,Forfaitaires!$K$4:$K$33)+SUMIF(Barèmes!$F$4:$F$54,'Synthèse dépenses'!A49,Barèmes!$M$4:$M$54)+SUMIF(Bénévolat!$C$4:$C$33,'Synthèse dépenses'!A49,Bénévolat!$L$4:$L$33)+SUMIF('Contribution en nature'!$C$4:$C$33,'Synthèse dépenses'!A49,'Contribution en nature'!$J$4:$J$33)+SUMIF('Charges d''amortissement'!$C$4:$C$33,'Synthèse dépenses'!A49,'Charges d''amortissement'!$I$4:$I$33)</f>
        <v>0</v>
      </c>
      <c r="D49" s="157"/>
      <c r="E49" s="215" t="s">
        <v>196</v>
      </c>
      <c r="F49" s="216"/>
      <c r="G49" s="73">
        <f>SUMIF('Sur factures'!$C$4:$C$130,'Synthèse dépenses'!E49,'Sur factures'!$K$4:$K$130)+SUMIF('Auto-construction'!$C$4:$C$33,'Synthèse dépenses'!E49,'Auto-construction'!$K$4:$K$33)+SUMIF('Rémunération sur frais réels'!$C$4:$C$57,'Synthèse dépenses'!E49,'Rémunération sur frais réels'!$N$4:$N$57)+SUMIF('Frais réels'!$C$4:$C$33,'Synthèse dépenses'!E49,'Frais réels'!$I$4:$I$33)+SUMIF('Proratisées-Frais de structures'!$E$4,'Synthèse dépenses'!E49,'Proratisées-Frais de structures'!$G$4)+SUMIF(Forfaitaires!$C$4:$C$33,'Synthèse dépenses'!E49,Forfaitaires!$K$4:$K$33)+SUMIF(Barèmes!$F$4:$F$54,'Synthèse dépenses'!E49,Barèmes!$M$4:$M$54)+SUMIF(Bénévolat!$C$4:$C$33,'Synthèse dépenses'!E49,Bénévolat!$L$4:$L$33)+SUMIF('Contribution en nature'!$C$4:$C$33,'Synthèse dépenses'!E49,'Contribution en nature'!$J$4:$J$33)+SUMIF('Charges d''amortissement'!$C$4:$C$33,'Synthèse dépenses'!E49,'Charges d''amortissement'!$I$4:$I$33)</f>
        <v>0</v>
      </c>
      <c r="H49" s="74"/>
      <c r="K49" s="33"/>
      <c r="P49" s="75"/>
      <c r="Q49" s="75"/>
      <c r="R49" s="75"/>
    </row>
    <row r="50" spans="1:18" ht="15.75" customHeight="1" x14ac:dyDescent="0.25">
      <c r="A50" s="60"/>
      <c r="B50" s="32"/>
      <c r="C50" s="32"/>
      <c r="D50" s="157"/>
      <c r="E50" s="229"/>
      <c r="F50" s="229"/>
      <c r="G50" s="76"/>
      <c r="H50" s="157"/>
      <c r="I50" s="157"/>
      <c r="J50" s="157"/>
      <c r="K50" s="61"/>
      <c r="L50" s="75"/>
      <c r="M50" s="75"/>
      <c r="N50" s="75"/>
      <c r="O50" s="75"/>
      <c r="P50" s="75"/>
      <c r="Q50" s="75"/>
      <c r="R50" s="75"/>
    </row>
    <row r="51" spans="1:18" ht="15.75" customHeight="1" x14ac:dyDescent="0.25">
      <c r="A51" s="42"/>
      <c r="B51" s="201"/>
      <c r="C51" s="201"/>
      <c r="D51" s="157"/>
      <c r="E51" s="229"/>
      <c r="F51" s="229"/>
      <c r="G51" s="76"/>
      <c r="H51" s="157"/>
      <c r="I51" s="157"/>
      <c r="J51" s="157"/>
      <c r="K51" s="61"/>
      <c r="L51" s="75"/>
      <c r="M51" s="75"/>
      <c r="N51" s="75"/>
      <c r="O51" s="75"/>
      <c r="P51" s="75"/>
      <c r="Q51" s="75"/>
      <c r="R51" s="75"/>
    </row>
    <row r="52" spans="1:18" ht="24.95" customHeight="1" x14ac:dyDescent="0.25">
      <c r="A52" s="222" t="s">
        <v>33</v>
      </c>
      <c r="B52" s="223"/>
      <c r="C52" s="224"/>
      <c r="D52" s="225"/>
      <c r="E52" s="226"/>
      <c r="F52" s="232" t="s">
        <v>242</v>
      </c>
      <c r="G52" s="233"/>
      <c r="H52" s="234"/>
      <c r="I52" s="233" t="s">
        <v>244</v>
      </c>
      <c r="J52" s="233"/>
      <c r="K52" s="241"/>
      <c r="L52" s="75"/>
      <c r="M52" s="75"/>
      <c r="N52" s="75"/>
      <c r="O52" s="75"/>
      <c r="P52" s="75"/>
      <c r="Q52" s="75"/>
      <c r="R52" s="75"/>
    </row>
    <row r="53" spans="1:18" ht="24.95" customHeight="1" x14ac:dyDescent="0.25">
      <c r="A53" s="222" t="s">
        <v>34</v>
      </c>
      <c r="B53" s="223"/>
      <c r="C53" s="224"/>
      <c r="D53" s="225"/>
      <c r="E53" s="226"/>
      <c r="F53" s="235"/>
      <c r="G53" s="236"/>
      <c r="H53" s="237"/>
      <c r="I53" s="236"/>
      <c r="J53" s="236"/>
      <c r="K53" s="242"/>
      <c r="L53" s="75"/>
      <c r="M53" s="75"/>
      <c r="N53" s="75"/>
      <c r="O53" s="75"/>
      <c r="P53" s="75"/>
      <c r="Q53" s="75"/>
      <c r="R53" s="75"/>
    </row>
    <row r="54" spans="1:18" ht="24.95" customHeight="1" x14ac:dyDescent="0.25">
      <c r="A54" s="244" t="s">
        <v>138</v>
      </c>
      <c r="B54" s="245"/>
      <c r="C54" s="248"/>
      <c r="D54" s="249"/>
      <c r="E54" s="250"/>
      <c r="F54" s="235"/>
      <c r="G54" s="236"/>
      <c r="H54" s="237"/>
      <c r="I54" s="236"/>
      <c r="J54" s="236"/>
      <c r="K54" s="242"/>
      <c r="L54" s="75"/>
      <c r="M54" s="75"/>
      <c r="N54" s="75"/>
      <c r="O54" s="75"/>
      <c r="P54" s="75"/>
      <c r="Q54" s="75"/>
      <c r="R54" s="75"/>
    </row>
    <row r="55" spans="1:18" ht="24.95" customHeight="1" x14ac:dyDescent="0.25">
      <c r="A55" s="246"/>
      <c r="B55" s="247"/>
      <c r="C55" s="251"/>
      <c r="D55" s="252"/>
      <c r="E55" s="253"/>
      <c r="F55" s="235"/>
      <c r="G55" s="236"/>
      <c r="H55" s="237"/>
      <c r="I55" s="236"/>
      <c r="J55" s="236"/>
      <c r="K55" s="242"/>
      <c r="L55" s="75"/>
      <c r="M55" s="75"/>
      <c r="N55" s="75"/>
      <c r="O55" s="75"/>
      <c r="P55" s="75"/>
      <c r="Q55" s="75"/>
      <c r="R55" s="75"/>
    </row>
    <row r="56" spans="1:18" ht="24.95" customHeight="1" x14ac:dyDescent="0.25">
      <c r="A56" s="222" t="s">
        <v>35</v>
      </c>
      <c r="B56" s="223"/>
      <c r="C56" s="224"/>
      <c r="D56" s="225"/>
      <c r="E56" s="226"/>
      <c r="F56" s="235"/>
      <c r="G56" s="236"/>
      <c r="H56" s="237"/>
      <c r="I56" s="236"/>
      <c r="J56" s="236"/>
      <c r="K56" s="242"/>
      <c r="L56" s="75"/>
      <c r="M56" s="75"/>
      <c r="N56" s="75"/>
      <c r="O56" s="75"/>
      <c r="P56" s="75"/>
      <c r="Q56" s="75"/>
      <c r="R56" s="75"/>
    </row>
    <row r="57" spans="1:18" ht="24.95" customHeight="1" x14ac:dyDescent="0.25">
      <c r="A57" s="222" t="s">
        <v>36</v>
      </c>
      <c r="B57" s="223"/>
      <c r="C57" s="224"/>
      <c r="D57" s="225"/>
      <c r="E57" s="226"/>
      <c r="F57" s="238"/>
      <c r="G57" s="239"/>
      <c r="H57" s="240"/>
      <c r="I57" s="239"/>
      <c r="J57" s="239"/>
      <c r="K57" s="243"/>
      <c r="L57" s="75"/>
      <c r="M57" s="75"/>
      <c r="N57" s="75"/>
      <c r="O57" s="75"/>
      <c r="P57" s="75"/>
      <c r="Q57" s="75"/>
      <c r="R57" s="75"/>
    </row>
    <row r="58" spans="1:18" ht="15.75" x14ac:dyDescent="0.25">
      <c r="A58" s="42"/>
      <c r="B58" s="157"/>
      <c r="C58" s="157"/>
      <c r="D58" s="157"/>
      <c r="E58" s="229"/>
      <c r="F58" s="229"/>
      <c r="G58" s="76"/>
      <c r="H58" s="157"/>
      <c r="I58" s="157"/>
      <c r="J58" s="157"/>
      <c r="K58" s="61"/>
      <c r="L58" s="75"/>
      <c r="M58" s="75"/>
      <c r="N58" s="75"/>
      <c r="O58" s="75"/>
      <c r="P58" s="75"/>
      <c r="Q58" s="75"/>
      <c r="R58" s="75"/>
    </row>
    <row r="59" spans="1:18" ht="15.75" thickBot="1" x14ac:dyDescent="0.3">
      <c r="A59" s="79"/>
      <c r="B59" s="158"/>
      <c r="C59" s="158"/>
      <c r="D59" s="283" t="s">
        <v>243</v>
      </c>
      <c r="E59" s="283"/>
      <c r="F59" s="283"/>
      <c r="G59" s="283"/>
      <c r="H59" s="158"/>
      <c r="I59" s="158"/>
      <c r="J59" s="158"/>
      <c r="K59" s="78"/>
    </row>
    <row r="60" spans="1:18" ht="15.75" x14ac:dyDescent="0.25">
      <c r="E60" s="229"/>
      <c r="F60" s="229"/>
      <c r="G60" s="76"/>
      <c r="H60" s="157"/>
    </row>
    <row r="61" spans="1:18" ht="15" customHeight="1" x14ac:dyDescent="0.25">
      <c r="E61" s="229"/>
      <c r="F61" s="229"/>
      <c r="G61" s="76"/>
      <c r="H61" s="157"/>
    </row>
    <row r="62" spans="1:18" ht="15.75" x14ac:dyDescent="0.25">
      <c r="E62" s="229"/>
      <c r="F62" s="229"/>
      <c r="G62" s="76"/>
      <c r="H62" s="157"/>
    </row>
    <row r="63" spans="1:18" ht="15.75" x14ac:dyDescent="0.25">
      <c r="E63" s="229"/>
      <c r="F63" s="229"/>
      <c r="G63" s="76"/>
      <c r="H63" s="157"/>
    </row>
    <row r="64" spans="1:18" ht="15.75" x14ac:dyDescent="0.25">
      <c r="E64" s="229"/>
      <c r="F64" s="229"/>
      <c r="G64" s="76"/>
      <c r="H64" s="157"/>
    </row>
    <row r="65" spans="5:7" ht="15.75" x14ac:dyDescent="0.25">
      <c r="E65" s="229"/>
      <c r="F65" s="229"/>
      <c r="G65" s="76"/>
    </row>
    <row r="66" spans="5:7" ht="15.75" x14ac:dyDescent="0.25">
      <c r="E66" s="229"/>
      <c r="F66" s="229"/>
      <c r="G66" s="76"/>
    </row>
    <row r="67" spans="5:7" ht="15.75" x14ac:dyDescent="0.25">
      <c r="E67" s="229"/>
      <c r="F67" s="229"/>
      <c r="G67" s="76"/>
    </row>
    <row r="68" spans="5:7" ht="15.75" x14ac:dyDescent="0.25">
      <c r="E68" s="229"/>
      <c r="F68" s="229"/>
      <c r="G68" s="76"/>
    </row>
    <row r="69" spans="5:7" ht="15.75" x14ac:dyDescent="0.25">
      <c r="E69" s="229"/>
      <c r="F69" s="229"/>
      <c r="G69" s="76"/>
    </row>
    <row r="70" spans="5:7" ht="15.75" x14ac:dyDescent="0.25">
      <c r="E70" s="229"/>
      <c r="F70" s="229"/>
      <c r="G70" s="76"/>
    </row>
    <row r="71" spans="5:7" ht="15.75" x14ac:dyDescent="0.25">
      <c r="E71" s="229"/>
      <c r="F71" s="229"/>
      <c r="G71" s="76"/>
    </row>
    <row r="72" spans="5:7" ht="15.75" x14ac:dyDescent="0.25">
      <c r="E72" s="229"/>
      <c r="F72" s="229"/>
      <c r="G72" s="76"/>
    </row>
    <row r="73" spans="5:7" ht="15.75" x14ac:dyDescent="0.25">
      <c r="E73" s="229"/>
      <c r="F73" s="229"/>
      <c r="G73" s="76"/>
    </row>
    <row r="74" spans="5:7" ht="15.75" x14ac:dyDescent="0.25">
      <c r="E74" s="229"/>
      <c r="F74" s="229"/>
      <c r="G74" s="76"/>
    </row>
    <row r="75" spans="5:7" ht="15.75" x14ac:dyDescent="0.25">
      <c r="E75" s="229"/>
      <c r="F75" s="229"/>
      <c r="G75" s="76"/>
    </row>
    <row r="76" spans="5:7" ht="15.75" x14ac:dyDescent="0.25">
      <c r="E76" s="229"/>
      <c r="F76" s="229"/>
      <c r="G76" s="76"/>
    </row>
    <row r="77" spans="5:7" ht="15.75" x14ac:dyDescent="0.25">
      <c r="E77" s="229"/>
      <c r="F77" s="229"/>
      <c r="G77" s="76"/>
    </row>
    <row r="78" spans="5:7" ht="15.75" x14ac:dyDescent="0.25">
      <c r="E78" s="229"/>
      <c r="F78" s="229"/>
      <c r="G78" s="76"/>
    </row>
    <row r="79" spans="5:7" ht="15.75" x14ac:dyDescent="0.25">
      <c r="E79" s="229"/>
      <c r="F79" s="229"/>
      <c r="G79" s="76"/>
    </row>
    <row r="80" spans="5:7" ht="15.75" x14ac:dyDescent="0.25">
      <c r="E80" s="229"/>
      <c r="F80" s="229"/>
      <c r="G80" s="76"/>
    </row>
    <row r="81" spans="5:7" ht="15.75" x14ac:dyDescent="0.25">
      <c r="E81" s="229"/>
      <c r="F81" s="229"/>
      <c r="G81" s="76"/>
    </row>
    <row r="82" spans="5:7" ht="15.75" x14ac:dyDescent="0.25">
      <c r="E82" s="229"/>
      <c r="F82" s="229"/>
      <c r="G82" s="76"/>
    </row>
    <row r="83" spans="5:7" ht="15.75" x14ac:dyDescent="0.25">
      <c r="E83" s="229"/>
      <c r="F83" s="229"/>
      <c r="G83" s="76"/>
    </row>
    <row r="84" spans="5:7" ht="15.75" x14ac:dyDescent="0.25">
      <c r="E84" s="229"/>
      <c r="F84" s="229"/>
      <c r="G84" s="76"/>
    </row>
    <row r="85" spans="5:7" ht="15.75" x14ac:dyDescent="0.25">
      <c r="E85" s="229"/>
      <c r="F85" s="229"/>
      <c r="G85" s="76"/>
    </row>
    <row r="86" spans="5:7" ht="15.75" x14ac:dyDescent="0.25">
      <c r="E86" s="229"/>
      <c r="F86" s="229"/>
      <c r="G86" s="76"/>
    </row>
    <row r="87" spans="5:7" ht="15.75" x14ac:dyDescent="0.25">
      <c r="E87" s="229"/>
      <c r="F87" s="229"/>
      <c r="G87" s="76"/>
    </row>
    <row r="88" spans="5:7" ht="15.75" x14ac:dyDescent="0.25">
      <c r="E88" s="229"/>
      <c r="F88" s="229"/>
      <c r="G88" s="76"/>
    </row>
    <row r="89" spans="5:7" ht="15.75" x14ac:dyDescent="0.25">
      <c r="E89" s="229"/>
      <c r="F89" s="229"/>
      <c r="G89" s="76"/>
    </row>
    <row r="90" spans="5:7" ht="15.75" x14ac:dyDescent="0.25">
      <c r="E90" s="229"/>
      <c r="F90" s="229"/>
      <c r="G90" s="76"/>
    </row>
    <row r="91" spans="5:7" ht="15.75" x14ac:dyDescent="0.25">
      <c r="E91" s="229"/>
      <c r="F91" s="229"/>
      <c r="G91" s="76"/>
    </row>
    <row r="92" spans="5:7" ht="15.75" x14ac:dyDescent="0.25">
      <c r="E92" s="229"/>
      <c r="F92" s="229"/>
      <c r="G92" s="76"/>
    </row>
    <row r="93" spans="5:7" ht="15.75" x14ac:dyDescent="0.25">
      <c r="E93" s="229"/>
      <c r="F93" s="229"/>
      <c r="G93" s="76"/>
    </row>
    <row r="94" spans="5:7" ht="16.5" customHeight="1" x14ac:dyDescent="0.25">
      <c r="E94" s="229"/>
      <c r="F94" s="229"/>
      <c r="G94" s="76"/>
    </row>
    <row r="95" spans="5:7" ht="16.5" customHeight="1" x14ac:dyDescent="0.25">
      <c r="E95" s="229"/>
      <c r="F95" s="229"/>
      <c r="G95" s="76"/>
    </row>
    <row r="96" spans="5:7" ht="16.5" customHeight="1" x14ac:dyDescent="0.25">
      <c r="E96" s="229"/>
      <c r="F96" s="229"/>
      <c r="G96" s="76"/>
    </row>
    <row r="97" spans="5:7" ht="16.5" customHeight="1" x14ac:dyDescent="0.25">
      <c r="E97" s="229"/>
      <c r="F97" s="229"/>
      <c r="G97" s="76"/>
    </row>
    <row r="98" spans="5:7" ht="16.5" customHeight="1" x14ac:dyDescent="0.25">
      <c r="E98" s="272"/>
      <c r="F98" s="272"/>
      <c r="G98" s="77"/>
    </row>
    <row r="99" spans="5:7" ht="16.5" customHeight="1" x14ac:dyDescent="0.25">
      <c r="E99" s="157"/>
      <c r="F99" s="157"/>
      <c r="G99" s="157"/>
    </row>
    <row r="100" spans="5:7" ht="16.5" customHeight="1" x14ac:dyDescent="0.25">
      <c r="E100" s="157"/>
      <c r="F100" s="157"/>
      <c r="G100" s="157"/>
    </row>
    <row r="101" spans="5:7" ht="16.5" customHeight="1" x14ac:dyDescent="0.25">
      <c r="E101" s="157"/>
      <c r="F101" s="157"/>
      <c r="G101" s="157"/>
    </row>
    <row r="102" spans="5:7" ht="16.5" customHeight="1" x14ac:dyDescent="0.25">
      <c r="E102" s="157"/>
      <c r="F102" s="157"/>
      <c r="G102" s="157"/>
    </row>
    <row r="103" spans="5:7" ht="16.5" customHeight="1" x14ac:dyDescent="0.25">
      <c r="E103" s="157"/>
      <c r="F103" s="157"/>
      <c r="G103" s="157"/>
    </row>
    <row r="104" spans="5:7" ht="16.5" customHeight="1" x14ac:dyDescent="0.25">
      <c r="E104" s="157"/>
      <c r="F104" s="157"/>
      <c r="G104" s="157"/>
    </row>
    <row r="105" spans="5:7" ht="16.5" customHeight="1" x14ac:dyDescent="0.25">
      <c r="F105" s="157"/>
    </row>
    <row r="106" spans="5:7" ht="16.5" customHeight="1" x14ac:dyDescent="0.25">
      <c r="F106" s="157"/>
    </row>
    <row r="107" spans="5:7" ht="16.5" customHeight="1" x14ac:dyDescent="0.25">
      <c r="F107" s="157"/>
    </row>
    <row r="108" spans="5:7" ht="16.5" customHeight="1" x14ac:dyDescent="0.25">
      <c r="F108" s="157"/>
    </row>
    <row r="109" spans="5:7" ht="16.5" customHeight="1" x14ac:dyDescent="0.25">
      <c r="F109" s="157"/>
    </row>
    <row r="110" spans="5:7" ht="16.5" customHeight="1" x14ac:dyDescent="0.25">
      <c r="F110" s="157"/>
    </row>
    <row r="111" spans="5:7" ht="16.5" customHeight="1" x14ac:dyDescent="0.25">
      <c r="F111" s="157"/>
    </row>
    <row r="112" spans="5:7" ht="16.5" customHeight="1" x14ac:dyDescent="0.25">
      <c r="F112" s="157"/>
    </row>
    <row r="113" spans="5:7" x14ac:dyDescent="0.25">
      <c r="F113" s="157"/>
    </row>
    <row r="114" spans="5:7" x14ac:dyDescent="0.25">
      <c r="F114" s="157"/>
    </row>
    <row r="115" spans="5:7" x14ac:dyDescent="0.25">
      <c r="F115" s="157"/>
    </row>
    <row r="116" spans="5:7" x14ac:dyDescent="0.25">
      <c r="F116" s="157"/>
    </row>
    <row r="117" spans="5:7" x14ac:dyDescent="0.25">
      <c r="E117" s="157"/>
      <c r="F117" s="157"/>
      <c r="G117" s="157"/>
    </row>
    <row r="118" spans="5:7" x14ac:dyDescent="0.25">
      <c r="E118" s="157"/>
      <c r="F118" s="157"/>
      <c r="G118" s="157"/>
    </row>
    <row r="119" spans="5:7" x14ac:dyDescent="0.25">
      <c r="E119" s="157"/>
      <c r="F119" s="157"/>
      <c r="G119" s="157"/>
    </row>
  </sheetData>
  <sheetProtection algorithmName="SHA-512" hashValue="Y+lDXr0chQOCEZyGh7EPJxtWwaxjb3H3zxlQXoFLSVPI8QZfMWPX/5fVOby8+4FLkIgUPJHDCuuoF2E7yuMD8A==" saltValue="elnmhza/oojOXze5IRTn+g==" spinCount="100000" sheet="1" selectLockedCells="1"/>
  <sortState ref="C28:F42">
    <sortCondition ref="C28"/>
  </sortState>
  <mergeCells count="84">
    <mergeCell ref="I48:J48"/>
    <mergeCell ref="E84:F84"/>
    <mergeCell ref="E64:F64"/>
    <mergeCell ref="E65:F65"/>
    <mergeCell ref="E60:F60"/>
    <mergeCell ref="E61:F61"/>
    <mergeCell ref="E62:F62"/>
    <mergeCell ref="E63:F63"/>
    <mergeCell ref="E78:F78"/>
    <mergeCell ref="E79:F79"/>
    <mergeCell ref="E80:F80"/>
    <mergeCell ref="A15:C15"/>
    <mergeCell ref="D15:F15"/>
    <mergeCell ref="D59:G59"/>
    <mergeCell ref="A37:B37"/>
    <mergeCell ref="A8:K8"/>
    <mergeCell ref="A9:K9"/>
    <mergeCell ref="E94:F94"/>
    <mergeCell ref="E97:F97"/>
    <mergeCell ref="E91:F91"/>
    <mergeCell ref="E92:F92"/>
    <mergeCell ref="E93:F93"/>
    <mergeCell ref="E95:F95"/>
    <mergeCell ref="E96:F96"/>
    <mergeCell ref="E86:F86"/>
    <mergeCell ref="E87:F87"/>
    <mergeCell ref="E88:F88"/>
    <mergeCell ref="E89:F89"/>
    <mergeCell ref="E90:F90"/>
    <mergeCell ref="E81:F81"/>
    <mergeCell ref="E82:F82"/>
    <mergeCell ref="E98:F98"/>
    <mergeCell ref="E58:F58"/>
    <mergeCell ref="E72:F72"/>
    <mergeCell ref="E73:F73"/>
    <mergeCell ref="E74:F74"/>
    <mergeCell ref="E75:F75"/>
    <mergeCell ref="E66:F66"/>
    <mergeCell ref="E67:F67"/>
    <mergeCell ref="E68:F68"/>
    <mergeCell ref="E69:F69"/>
    <mergeCell ref="E70:F70"/>
    <mergeCell ref="E71:F71"/>
    <mergeCell ref="E83:F83"/>
    <mergeCell ref="E85:F85"/>
    <mergeCell ref="E76:F76"/>
    <mergeCell ref="E77:F77"/>
    <mergeCell ref="D11:G11"/>
    <mergeCell ref="H11:K11"/>
    <mergeCell ref="A11:C11"/>
    <mergeCell ref="D12:K12"/>
    <mergeCell ref="D13:K13"/>
    <mergeCell ref="A12:C12"/>
    <mergeCell ref="A13:C13"/>
    <mergeCell ref="A14:C14"/>
    <mergeCell ref="D14:K14"/>
    <mergeCell ref="A35:B35"/>
    <mergeCell ref="A16:K16"/>
    <mergeCell ref="E18:F18"/>
    <mergeCell ref="A25:B25"/>
    <mergeCell ref="A23:B23"/>
    <mergeCell ref="A24:B24"/>
    <mergeCell ref="A18:B18"/>
    <mergeCell ref="A19:B19"/>
    <mergeCell ref="A20:B20"/>
    <mergeCell ref="A21:B21"/>
    <mergeCell ref="G15:I15"/>
    <mergeCell ref="J15:K15"/>
    <mergeCell ref="A57:B57"/>
    <mergeCell ref="C57:E57"/>
    <mergeCell ref="I18:J18"/>
    <mergeCell ref="E50:F50"/>
    <mergeCell ref="E51:F51"/>
    <mergeCell ref="A22:B22"/>
    <mergeCell ref="A52:B52"/>
    <mergeCell ref="C52:E52"/>
    <mergeCell ref="F52:H57"/>
    <mergeCell ref="I52:K57"/>
    <mergeCell ref="A53:B53"/>
    <mergeCell ref="C53:E53"/>
    <mergeCell ref="A54:B55"/>
    <mergeCell ref="C54:E55"/>
    <mergeCell ref="A56:B56"/>
    <mergeCell ref="C56:E56"/>
  </mergeCells>
  <conditionalFormatting sqref="G19:G49">
    <cfRule type="cellIs" dxfId="12" priority="5" operator="equal">
      <formula>0</formula>
    </cfRule>
  </conditionalFormatting>
  <conditionalFormatting sqref="K19:K47">
    <cfRule type="cellIs" dxfId="11" priority="4" operator="equal">
      <formula>0</formula>
    </cfRule>
  </conditionalFormatting>
  <conditionalFormatting sqref="C26:C34">
    <cfRule type="cellIs" dxfId="10" priority="3" operator="equal">
      <formula>0</formula>
    </cfRule>
  </conditionalFormatting>
  <conditionalFormatting sqref="C38:C49">
    <cfRule type="cellIs" dxfId="9" priority="2" operator="equal">
      <formula>0</formula>
    </cfRule>
  </conditionalFormatting>
  <conditionalFormatting sqref="C19:C22">
    <cfRule type="cellIs" dxfId="8" priority="1" operator="equal">
      <formula>0</formula>
    </cfRule>
  </conditionalFormatting>
  <pageMargins left="0.25" right="0.25" top="0.75" bottom="0.75" header="0.3" footer="0.3"/>
  <pageSetup paperSize="9" scale="47" fitToHeight="0" orientation="landscape" r:id="rId1"/>
  <rowBreaks count="1" manualBreakCount="1">
    <brk id="64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Listes!$E$124:$E$133</xm:f>
          </x14:formula1>
          <xm:sqref>D14:K14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4" tint="0.39997558519241921"/>
    <pageSetUpPr fitToPage="1"/>
  </sheetPr>
  <dimension ref="A1:K35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3" width="35.7109375" style="16" customWidth="1"/>
    <col min="4" max="4" width="39.28515625" style="16" bestFit="1" customWidth="1"/>
    <col min="5" max="5" width="20.7109375" style="16" customWidth="1"/>
    <col min="6" max="7" width="15.7109375" style="16" customWidth="1"/>
    <col min="8" max="9" width="10.7109375" style="16" customWidth="1"/>
    <col min="10" max="10" width="16.7109375" style="16" bestFit="1" customWidth="1"/>
    <col min="11" max="16384" width="11.42578125" style="16"/>
  </cols>
  <sheetData>
    <row r="1" spans="1:11" ht="30" customHeight="1" thickBot="1" x14ac:dyDescent="0.3">
      <c r="A1" s="284" t="s">
        <v>62</v>
      </c>
      <c r="B1" s="285"/>
      <c r="C1" s="285"/>
      <c r="D1" s="285"/>
      <c r="E1" s="285"/>
      <c r="F1" s="285"/>
      <c r="G1" s="285"/>
      <c r="H1" s="285"/>
      <c r="I1" s="285"/>
      <c r="J1" s="286"/>
      <c r="K1" s="20"/>
    </row>
    <row r="2" spans="1:11" s="34" customFormat="1" ht="20.100000000000001" customHeight="1" thickBot="1" x14ac:dyDescent="0.3">
      <c r="A2" s="289" t="s">
        <v>119</v>
      </c>
      <c r="B2" s="290"/>
      <c r="C2" s="290"/>
      <c r="D2" s="290"/>
      <c r="E2" s="290"/>
      <c r="F2" s="290"/>
      <c r="G2" s="290"/>
      <c r="H2" s="290"/>
      <c r="I2" s="290"/>
      <c r="J2" s="291"/>
      <c r="K2" s="170"/>
    </row>
    <row r="3" spans="1:11" ht="30" customHeight="1" thickBot="1" x14ac:dyDescent="0.3">
      <c r="A3" s="162" t="s">
        <v>0</v>
      </c>
      <c r="B3" s="18" t="s">
        <v>100</v>
      </c>
      <c r="C3" s="18" t="s">
        <v>97</v>
      </c>
      <c r="D3" s="18" t="s">
        <v>118</v>
      </c>
      <c r="E3" s="57" t="s">
        <v>46</v>
      </c>
      <c r="F3" s="18" t="s">
        <v>128</v>
      </c>
      <c r="G3" s="17" t="s">
        <v>129</v>
      </c>
      <c r="H3" s="18" t="s">
        <v>1</v>
      </c>
      <c r="I3" s="18" t="s">
        <v>2</v>
      </c>
      <c r="J3" s="168" t="s">
        <v>127</v>
      </c>
      <c r="K3" s="20"/>
    </row>
    <row r="4" spans="1:11" ht="20.100000000000001" customHeight="1" x14ac:dyDescent="0.25">
      <c r="A4" s="148" t="str">
        <f>IF($B4="","",Listes!$G145)</f>
        <v/>
      </c>
      <c r="B4" s="1"/>
      <c r="C4" s="1"/>
      <c r="D4" s="1"/>
      <c r="E4" s="1"/>
      <c r="F4" s="133"/>
      <c r="G4" s="133"/>
      <c r="H4" s="219"/>
      <c r="I4" s="1"/>
      <c r="J4" s="2"/>
      <c r="K4" s="20"/>
    </row>
    <row r="5" spans="1:11" ht="20.100000000000001" customHeight="1" x14ac:dyDescent="0.25">
      <c r="A5" s="23" t="str">
        <f>IF($B5="","",Listes!$G146)</f>
        <v/>
      </c>
      <c r="B5" s="3"/>
      <c r="C5" s="3"/>
      <c r="D5" s="3"/>
      <c r="E5" s="3"/>
      <c r="F5" s="134"/>
      <c r="G5" s="134"/>
      <c r="H5" s="220"/>
      <c r="I5" s="3"/>
      <c r="J5" s="4"/>
      <c r="K5" s="20"/>
    </row>
    <row r="6" spans="1:11" ht="20.100000000000001" customHeight="1" x14ac:dyDescent="0.25">
      <c r="A6" s="23" t="str">
        <f>IF($B6="","",Listes!$G147)</f>
        <v/>
      </c>
      <c r="B6" s="3"/>
      <c r="C6" s="3"/>
      <c r="D6" s="3"/>
      <c r="E6" s="3"/>
      <c r="F6" s="134"/>
      <c r="G6" s="134"/>
      <c r="H6" s="220"/>
      <c r="I6" s="3"/>
      <c r="J6" s="4"/>
      <c r="K6" s="20"/>
    </row>
    <row r="7" spans="1:11" ht="20.100000000000001" customHeight="1" x14ac:dyDescent="0.25">
      <c r="A7" s="23" t="str">
        <f>IF($B7="","",Listes!$G148)</f>
        <v/>
      </c>
      <c r="B7" s="3"/>
      <c r="C7" s="3"/>
      <c r="D7" s="3"/>
      <c r="E7" s="3"/>
      <c r="F7" s="134"/>
      <c r="G7" s="134"/>
      <c r="H7" s="220"/>
      <c r="I7" s="3"/>
      <c r="J7" s="4"/>
      <c r="K7" s="20"/>
    </row>
    <row r="8" spans="1:11" ht="20.100000000000001" customHeight="1" x14ac:dyDescent="0.25">
      <c r="A8" s="23" t="str">
        <f>IF($B8="","",Listes!$G149)</f>
        <v/>
      </c>
      <c r="B8" s="3"/>
      <c r="C8" s="3"/>
      <c r="D8" s="3"/>
      <c r="E8" s="3"/>
      <c r="F8" s="134"/>
      <c r="G8" s="134"/>
      <c r="H8" s="220"/>
      <c r="I8" s="3"/>
      <c r="J8" s="4"/>
      <c r="K8" s="20"/>
    </row>
    <row r="9" spans="1:11" ht="20.100000000000001" customHeight="1" x14ac:dyDescent="0.25">
      <c r="A9" s="23" t="str">
        <f>IF($B9="","",Listes!$G150)</f>
        <v/>
      </c>
      <c r="B9" s="3"/>
      <c r="C9" s="3"/>
      <c r="D9" s="3"/>
      <c r="E9" s="3"/>
      <c r="F9" s="134"/>
      <c r="G9" s="134"/>
      <c r="H9" s="220"/>
      <c r="I9" s="3"/>
      <c r="J9" s="4"/>
      <c r="K9" s="20"/>
    </row>
    <row r="10" spans="1:11" ht="20.100000000000001" customHeight="1" x14ac:dyDescent="0.25">
      <c r="A10" s="23" t="str">
        <f>IF($B10="","",Listes!$G151)</f>
        <v/>
      </c>
      <c r="B10" s="3"/>
      <c r="C10" s="3"/>
      <c r="D10" s="3"/>
      <c r="E10" s="3"/>
      <c r="F10" s="134"/>
      <c r="G10" s="134"/>
      <c r="H10" s="220"/>
      <c r="I10" s="3"/>
      <c r="J10" s="4"/>
      <c r="K10" s="20"/>
    </row>
    <row r="11" spans="1:11" ht="20.100000000000001" customHeight="1" x14ac:dyDescent="0.25">
      <c r="A11" s="23" t="str">
        <f>IF($B11="","",Listes!$G152)</f>
        <v/>
      </c>
      <c r="B11" s="3"/>
      <c r="C11" s="3"/>
      <c r="D11" s="3"/>
      <c r="E11" s="3"/>
      <c r="F11" s="134"/>
      <c r="G11" s="134"/>
      <c r="H11" s="220"/>
      <c r="I11" s="3"/>
      <c r="J11" s="4"/>
      <c r="K11" s="20"/>
    </row>
    <row r="12" spans="1:11" ht="20.100000000000001" customHeight="1" x14ac:dyDescent="0.25">
      <c r="A12" s="23" t="str">
        <f>IF($B12="","",Listes!$G153)</f>
        <v/>
      </c>
      <c r="B12" s="3"/>
      <c r="C12" s="3"/>
      <c r="D12" s="3"/>
      <c r="E12" s="3"/>
      <c r="F12" s="134"/>
      <c r="G12" s="134"/>
      <c r="H12" s="220"/>
      <c r="I12" s="3"/>
      <c r="J12" s="4"/>
      <c r="K12" s="20"/>
    </row>
    <row r="13" spans="1:11" ht="20.100000000000001" customHeight="1" x14ac:dyDescent="0.25">
      <c r="A13" s="23" t="str">
        <f>IF($B13="","",Listes!$G154)</f>
        <v/>
      </c>
      <c r="B13" s="3"/>
      <c r="C13" s="3"/>
      <c r="D13" s="3"/>
      <c r="E13" s="3"/>
      <c r="F13" s="134"/>
      <c r="G13" s="134"/>
      <c r="H13" s="220"/>
      <c r="I13" s="3"/>
      <c r="J13" s="4"/>
      <c r="K13" s="20"/>
    </row>
    <row r="14" spans="1:11" ht="20.100000000000001" customHeight="1" x14ac:dyDescent="0.25">
      <c r="A14" s="23" t="str">
        <f>IF($B14="","",Listes!$G155)</f>
        <v/>
      </c>
      <c r="B14" s="3"/>
      <c r="C14" s="3"/>
      <c r="D14" s="3"/>
      <c r="E14" s="3"/>
      <c r="F14" s="134"/>
      <c r="G14" s="134"/>
      <c r="H14" s="220"/>
      <c r="I14" s="3"/>
      <c r="J14" s="4"/>
      <c r="K14" s="20"/>
    </row>
    <row r="15" spans="1:11" ht="20.100000000000001" customHeight="1" x14ac:dyDescent="0.25">
      <c r="A15" s="23" t="str">
        <f>IF($B15="","",Listes!$G156)</f>
        <v/>
      </c>
      <c r="B15" s="3"/>
      <c r="C15" s="3"/>
      <c r="D15" s="3"/>
      <c r="E15" s="3"/>
      <c r="F15" s="134"/>
      <c r="G15" s="134"/>
      <c r="H15" s="220"/>
      <c r="I15" s="3"/>
      <c r="J15" s="4"/>
      <c r="K15" s="20"/>
    </row>
    <row r="16" spans="1:11" ht="20.100000000000001" customHeight="1" x14ac:dyDescent="0.25">
      <c r="A16" s="23" t="str">
        <f>IF($B16="","",Listes!$G157)</f>
        <v/>
      </c>
      <c r="B16" s="3"/>
      <c r="C16" s="3"/>
      <c r="D16" s="3"/>
      <c r="E16" s="3"/>
      <c r="F16" s="134"/>
      <c r="G16" s="134"/>
      <c r="H16" s="220"/>
      <c r="I16" s="3"/>
      <c r="J16" s="4"/>
      <c r="K16" s="20"/>
    </row>
    <row r="17" spans="1:11" ht="20.100000000000001" customHeight="1" x14ac:dyDescent="0.25">
      <c r="A17" s="23" t="str">
        <f>IF($B17="","",Listes!$G158)</f>
        <v/>
      </c>
      <c r="B17" s="3"/>
      <c r="C17" s="3"/>
      <c r="D17" s="3"/>
      <c r="E17" s="3"/>
      <c r="F17" s="134"/>
      <c r="G17" s="134"/>
      <c r="H17" s="220"/>
      <c r="I17" s="3"/>
      <c r="J17" s="4"/>
      <c r="K17" s="20"/>
    </row>
    <row r="18" spans="1:11" ht="20.100000000000001" customHeight="1" x14ac:dyDescent="0.25">
      <c r="A18" s="23" t="str">
        <f>IF($B18="","",Listes!$G159)</f>
        <v/>
      </c>
      <c r="B18" s="3"/>
      <c r="C18" s="3"/>
      <c r="D18" s="3"/>
      <c r="E18" s="3"/>
      <c r="F18" s="134"/>
      <c r="G18" s="134"/>
      <c r="H18" s="220"/>
      <c r="I18" s="3"/>
      <c r="J18" s="4"/>
      <c r="K18" s="20"/>
    </row>
    <row r="19" spans="1:11" ht="20.100000000000001" customHeight="1" x14ac:dyDescent="0.25">
      <c r="A19" s="23" t="str">
        <f>IF($B19="","",Listes!$G160)</f>
        <v/>
      </c>
      <c r="B19" s="3"/>
      <c r="C19" s="3"/>
      <c r="D19" s="3"/>
      <c r="E19" s="3"/>
      <c r="F19" s="134"/>
      <c r="G19" s="134"/>
      <c r="H19" s="220"/>
      <c r="I19" s="3"/>
      <c r="J19" s="4"/>
      <c r="K19" s="20"/>
    </row>
    <row r="20" spans="1:11" ht="20.100000000000001" customHeight="1" x14ac:dyDescent="0.25">
      <c r="A20" s="23" t="str">
        <f>IF($B20="","",Listes!$G161)</f>
        <v/>
      </c>
      <c r="B20" s="3"/>
      <c r="C20" s="3"/>
      <c r="D20" s="3"/>
      <c r="E20" s="3"/>
      <c r="F20" s="134"/>
      <c r="G20" s="134"/>
      <c r="H20" s="220"/>
      <c r="I20" s="3"/>
      <c r="J20" s="4"/>
      <c r="K20" s="20"/>
    </row>
    <row r="21" spans="1:11" ht="20.100000000000001" customHeight="1" x14ac:dyDescent="0.25">
      <c r="A21" s="23" t="str">
        <f>IF($B21="","",Listes!$G162)</f>
        <v/>
      </c>
      <c r="B21" s="3"/>
      <c r="C21" s="3"/>
      <c r="D21" s="3"/>
      <c r="E21" s="3"/>
      <c r="F21" s="134"/>
      <c r="G21" s="134"/>
      <c r="H21" s="220"/>
      <c r="I21" s="3"/>
      <c r="J21" s="4"/>
      <c r="K21" s="20"/>
    </row>
    <row r="22" spans="1:11" ht="20.100000000000001" customHeight="1" x14ac:dyDescent="0.25">
      <c r="A22" s="23" t="str">
        <f>IF($B22="","",Listes!$G163)</f>
        <v/>
      </c>
      <c r="B22" s="3"/>
      <c r="C22" s="3"/>
      <c r="D22" s="3"/>
      <c r="E22" s="3"/>
      <c r="F22" s="134"/>
      <c r="G22" s="134"/>
      <c r="H22" s="220"/>
      <c r="I22" s="3"/>
      <c r="J22" s="4"/>
      <c r="K22" s="20"/>
    </row>
    <row r="23" spans="1:11" ht="20.100000000000001" customHeight="1" x14ac:dyDescent="0.25">
      <c r="A23" s="23" t="str">
        <f>IF($B23="","",Listes!$G164)</f>
        <v/>
      </c>
      <c r="B23" s="3"/>
      <c r="C23" s="3"/>
      <c r="D23" s="3"/>
      <c r="E23" s="3"/>
      <c r="F23" s="134"/>
      <c r="G23" s="134"/>
      <c r="H23" s="220"/>
      <c r="I23" s="3"/>
      <c r="J23" s="4"/>
      <c r="K23" s="20"/>
    </row>
    <row r="24" spans="1:11" ht="20.100000000000001" customHeight="1" x14ac:dyDescent="0.25">
      <c r="A24" s="23" t="str">
        <f>IF($B24="","",Listes!$G165)</f>
        <v/>
      </c>
      <c r="B24" s="3"/>
      <c r="C24" s="3"/>
      <c r="D24" s="3"/>
      <c r="E24" s="3"/>
      <c r="F24" s="134"/>
      <c r="G24" s="134"/>
      <c r="H24" s="220"/>
      <c r="I24" s="3"/>
      <c r="J24" s="4"/>
      <c r="K24" s="20"/>
    </row>
    <row r="25" spans="1:11" ht="20.100000000000001" customHeight="1" x14ac:dyDescent="0.25">
      <c r="A25" s="23" t="str">
        <f>IF($B25="","",Listes!$G166)</f>
        <v/>
      </c>
      <c r="B25" s="3"/>
      <c r="C25" s="3"/>
      <c r="D25" s="3"/>
      <c r="E25" s="3"/>
      <c r="F25" s="134"/>
      <c r="G25" s="134"/>
      <c r="H25" s="220"/>
      <c r="I25" s="3"/>
      <c r="J25" s="4"/>
      <c r="K25" s="20"/>
    </row>
    <row r="26" spans="1:11" ht="20.100000000000001" customHeight="1" x14ac:dyDescent="0.25">
      <c r="A26" s="23" t="str">
        <f>IF($B26="","",Listes!$G167)</f>
        <v/>
      </c>
      <c r="B26" s="3"/>
      <c r="C26" s="3"/>
      <c r="D26" s="3"/>
      <c r="E26" s="3"/>
      <c r="F26" s="134"/>
      <c r="G26" s="134"/>
      <c r="H26" s="220"/>
      <c r="I26" s="3"/>
      <c r="J26" s="4"/>
      <c r="K26" s="20"/>
    </row>
    <row r="27" spans="1:11" ht="20.100000000000001" customHeight="1" x14ac:dyDescent="0.25">
      <c r="A27" s="23" t="str">
        <f>IF($B27="","",Listes!$G168)</f>
        <v/>
      </c>
      <c r="B27" s="3"/>
      <c r="C27" s="3"/>
      <c r="D27" s="3"/>
      <c r="E27" s="3"/>
      <c r="F27" s="134"/>
      <c r="G27" s="134"/>
      <c r="H27" s="220"/>
      <c r="I27" s="3"/>
      <c r="J27" s="4"/>
      <c r="K27" s="20"/>
    </row>
    <row r="28" spans="1:11" ht="20.100000000000001" customHeight="1" x14ac:dyDescent="0.25">
      <c r="A28" s="23" t="str">
        <f>IF($B28="","",Listes!$G169)</f>
        <v/>
      </c>
      <c r="B28" s="3"/>
      <c r="C28" s="3"/>
      <c r="D28" s="3"/>
      <c r="E28" s="3"/>
      <c r="F28" s="134"/>
      <c r="G28" s="134"/>
      <c r="H28" s="220"/>
      <c r="I28" s="3"/>
      <c r="J28" s="4"/>
      <c r="K28" s="20"/>
    </row>
    <row r="29" spans="1:11" ht="20.100000000000001" customHeight="1" x14ac:dyDescent="0.25">
      <c r="A29" s="23" t="str">
        <f>IF($B29="","",Listes!$G170)</f>
        <v/>
      </c>
      <c r="B29" s="3"/>
      <c r="C29" s="3"/>
      <c r="D29" s="3"/>
      <c r="E29" s="3"/>
      <c r="F29" s="134"/>
      <c r="G29" s="134"/>
      <c r="H29" s="220"/>
      <c r="I29" s="3"/>
      <c r="J29" s="4"/>
      <c r="K29" s="20"/>
    </row>
    <row r="30" spans="1:11" ht="20.100000000000001" customHeight="1" x14ac:dyDescent="0.25">
      <c r="A30" s="23" t="str">
        <f>IF($B30="","",Listes!$G171)</f>
        <v/>
      </c>
      <c r="B30" s="3"/>
      <c r="C30" s="3"/>
      <c r="D30" s="3"/>
      <c r="E30" s="3"/>
      <c r="F30" s="134"/>
      <c r="G30" s="134"/>
      <c r="H30" s="220"/>
      <c r="I30" s="3"/>
      <c r="J30" s="4"/>
      <c r="K30" s="20"/>
    </row>
    <row r="31" spans="1:11" ht="20.100000000000001" customHeight="1" x14ac:dyDescent="0.25">
      <c r="A31" s="23" t="str">
        <f>IF($B31="","",Listes!$G172)</f>
        <v/>
      </c>
      <c r="B31" s="3"/>
      <c r="C31" s="3"/>
      <c r="D31" s="3"/>
      <c r="E31" s="3"/>
      <c r="F31" s="134"/>
      <c r="G31" s="134"/>
      <c r="H31" s="220"/>
      <c r="I31" s="3"/>
      <c r="J31" s="4"/>
      <c r="K31" s="20"/>
    </row>
    <row r="32" spans="1:11" ht="20.100000000000001" customHeight="1" x14ac:dyDescent="0.25">
      <c r="A32" s="23" t="str">
        <f>IF($B32="","",Listes!$G173)</f>
        <v/>
      </c>
      <c r="B32" s="3"/>
      <c r="C32" s="3"/>
      <c r="D32" s="3"/>
      <c r="E32" s="3"/>
      <c r="F32" s="134"/>
      <c r="G32" s="134"/>
      <c r="H32" s="220"/>
      <c r="I32" s="3"/>
      <c r="J32" s="4"/>
      <c r="K32" s="20"/>
    </row>
    <row r="33" spans="1:11" ht="20.100000000000001" customHeight="1" thickBot="1" x14ac:dyDescent="0.3">
      <c r="A33" s="25" t="str">
        <f>IF($B33="","",Listes!$G174)</f>
        <v/>
      </c>
      <c r="B33" s="125"/>
      <c r="C33" s="125"/>
      <c r="D33" s="125"/>
      <c r="E33" s="125"/>
      <c r="F33" s="135"/>
      <c r="G33" s="135"/>
      <c r="H33" s="221"/>
      <c r="I33" s="125"/>
      <c r="J33" s="132"/>
      <c r="K33" s="20"/>
    </row>
    <row r="34" spans="1:11" ht="30" customHeight="1" thickBot="1" x14ac:dyDescent="0.3">
      <c r="A34" s="292" t="s">
        <v>141</v>
      </c>
      <c r="B34" s="293"/>
      <c r="C34" s="293"/>
      <c r="D34" s="293"/>
      <c r="E34" s="293"/>
      <c r="F34" s="293"/>
      <c r="G34" s="294"/>
      <c r="H34" s="307" t="s">
        <v>50</v>
      </c>
      <c r="I34" s="308"/>
      <c r="J34" s="27">
        <f>SUM(J4:J33)</f>
        <v>0</v>
      </c>
      <c r="K34" s="20"/>
    </row>
    <row r="35" spans="1:11" x14ac:dyDescent="0.25">
      <c r="A35" s="22"/>
      <c r="B35" s="22"/>
      <c r="C35" s="22"/>
      <c r="D35" s="22"/>
      <c r="E35" s="22"/>
      <c r="F35" s="22"/>
      <c r="G35" s="22"/>
      <c r="H35" s="58"/>
      <c r="I35" s="58"/>
      <c r="J35" s="58"/>
    </row>
  </sheetData>
  <sheetProtection password="C9BF" sheet="1" selectLockedCells="1"/>
  <mergeCells count="4">
    <mergeCell ref="A1:J1"/>
    <mergeCell ref="H34:I34"/>
    <mergeCell ref="A2:J2"/>
    <mergeCell ref="A34:G34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Listes!$I$77:$I$79</xm:f>
          </x14:formula1>
          <xm:sqref>D4:D33</xm:sqref>
        </x14:dataValidation>
        <x14:dataValidation type="list" allowBlank="1" showInputMessage="1" showErrorMessage="1">
          <x14:formula1>
            <xm:f>Listes!$I$104:$I$118</xm:f>
          </x14:formula1>
          <xm:sqref>I4:I33</xm:sqref>
        </x14:dataValidation>
        <x14:dataValidation type="list" allowBlank="1" showInputMessage="1" showErrorMessage="1">
          <x14:formula1>
            <xm:f>Listes!$I$3</xm:f>
          </x14:formula1>
          <xm:sqref>C4:C33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theme="4" tint="0.39997558519241921"/>
    <pageSetUpPr fitToPage="1"/>
  </sheetPr>
  <dimension ref="A1:J35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3" width="35.7109375" style="16" customWidth="1"/>
    <col min="4" max="4" width="39.28515625" style="16" bestFit="1" customWidth="1"/>
    <col min="5" max="7" width="20.7109375" style="16" customWidth="1"/>
    <col min="8" max="8" width="10.7109375" style="16" customWidth="1"/>
    <col min="9" max="9" width="16.7109375" style="16" bestFit="1" customWidth="1"/>
    <col min="10" max="10" width="22.7109375" style="16" customWidth="1"/>
    <col min="11" max="16384" width="11.42578125" style="16"/>
  </cols>
  <sheetData>
    <row r="1" spans="1:10" ht="30" customHeight="1" thickBot="1" x14ac:dyDescent="0.3">
      <c r="A1" s="295" t="s">
        <v>40</v>
      </c>
      <c r="B1" s="296"/>
      <c r="C1" s="296"/>
      <c r="D1" s="296"/>
      <c r="E1" s="296"/>
      <c r="F1" s="296"/>
      <c r="G1" s="296"/>
      <c r="H1" s="296"/>
      <c r="I1" s="297"/>
      <c r="J1" s="22"/>
    </row>
    <row r="2" spans="1:10" s="34" customFormat="1" ht="20.100000000000001" customHeight="1" thickBot="1" x14ac:dyDescent="0.3">
      <c r="A2" s="289" t="s">
        <v>119</v>
      </c>
      <c r="B2" s="290"/>
      <c r="C2" s="290"/>
      <c r="D2" s="290"/>
      <c r="E2" s="290"/>
      <c r="F2" s="290"/>
      <c r="G2" s="290"/>
      <c r="H2" s="290"/>
      <c r="I2" s="291"/>
      <c r="J2" s="170"/>
    </row>
    <row r="3" spans="1:10" ht="30" customHeight="1" thickBot="1" x14ac:dyDescent="0.3">
      <c r="A3" s="164" t="s">
        <v>0</v>
      </c>
      <c r="B3" s="48" t="s">
        <v>101</v>
      </c>
      <c r="C3" s="49" t="s">
        <v>102</v>
      </c>
      <c r="D3" s="48" t="s">
        <v>132</v>
      </c>
      <c r="E3" s="57" t="s">
        <v>46</v>
      </c>
      <c r="F3" s="48" t="s">
        <v>103</v>
      </c>
      <c r="G3" s="48" t="s">
        <v>104</v>
      </c>
      <c r="H3" s="49" t="s">
        <v>105</v>
      </c>
      <c r="I3" s="168" t="s">
        <v>127</v>
      </c>
    </row>
    <row r="4" spans="1:10" ht="20.100000000000001" customHeight="1" x14ac:dyDescent="0.25">
      <c r="A4" s="148" t="str">
        <f>IF($B4="","",Listes!$G145)</f>
        <v/>
      </c>
      <c r="B4" s="1"/>
      <c r="C4" s="1"/>
      <c r="D4" s="1"/>
      <c r="E4" s="1"/>
      <c r="F4" s="133"/>
      <c r="G4" s="219"/>
      <c r="H4" s="1"/>
      <c r="I4" s="2"/>
    </row>
    <row r="5" spans="1:10" ht="20.100000000000001" customHeight="1" x14ac:dyDescent="0.25">
      <c r="A5" s="23" t="str">
        <f>IF($B5="","",Listes!$G146)</f>
        <v/>
      </c>
      <c r="B5" s="3"/>
      <c r="C5" s="3"/>
      <c r="D5" s="3"/>
      <c r="E5" s="3"/>
      <c r="F5" s="134"/>
      <c r="G5" s="220"/>
      <c r="H5" s="3"/>
      <c r="I5" s="4"/>
    </row>
    <row r="6" spans="1:10" ht="20.100000000000001" customHeight="1" x14ac:dyDescent="0.25">
      <c r="A6" s="23" t="str">
        <f>IF($B6="","",Listes!$G147)</f>
        <v/>
      </c>
      <c r="B6" s="3"/>
      <c r="C6" s="3"/>
      <c r="D6" s="3"/>
      <c r="E6" s="3"/>
      <c r="F6" s="134"/>
      <c r="G6" s="220"/>
      <c r="H6" s="3"/>
      <c r="I6" s="4"/>
    </row>
    <row r="7" spans="1:10" ht="20.100000000000001" customHeight="1" x14ac:dyDescent="0.25">
      <c r="A7" s="23" t="str">
        <f>IF($B7="","",Listes!$G148)</f>
        <v/>
      </c>
      <c r="B7" s="3"/>
      <c r="C7" s="3"/>
      <c r="D7" s="3"/>
      <c r="E7" s="3"/>
      <c r="F7" s="134"/>
      <c r="G7" s="220"/>
      <c r="H7" s="3"/>
      <c r="I7" s="4"/>
    </row>
    <row r="8" spans="1:10" ht="20.100000000000001" customHeight="1" x14ac:dyDescent="0.25">
      <c r="A8" s="23" t="str">
        <f>IF($B8="","",Listes!$G149)</f>
        <v/>
      </c>
      <c r="B8" s="3"/>
      <c r="C8" s="3"/>
      <c r="D8" s="3"/>
      <c r="E8" s="3"/>
      <c r="F8" s="134"/>
      <c r="G8" s="220"/>
      <c r="H8" s="3"/>
      <c r="I8" s="4"/>
    </row>
    <row r="9" spans="1:10" ht="20.100000000000001" customHeight="1" x14ac:dyDescent="0.25">
      <c r="A9" s="23" t="str">
        <f>IF($B9="","",Listes!$G150)</f>
        <v/>
      </c>
      <c r="B9" s="3"/>
      <c r="C9" s="3"/>
      <c r="D9" s="3"/>
      <c r="E9" s="3"/>
      <c r="F9" s="134"/>
      <c r="G9" s="220"/>
      <c r="H9" s="3"/>
      <c r="I9" s="4"/>
    </row>
    <row r="10" spans="1:10" ht="20.100000000000001" customHeight="1" x14ac:dyDescent="0.25">
      <c r="A10" s="23" t="str">
        <f>IF($B10="","",Listes!$G151)</f>
        <v/>
      </c>
      <c r="B10" s="3"/>
      <c r="C10" s="3"/>
      <c r="D10" s="3"/>
      <c r="E10" s="3"/>
      <c r="F10" s="134"/>
      <c r="G10" s="220"/>
      <c r="H10" s="3"/>
      <c r="I10" s="4"/>
    </row>
    <row r="11" spans="1:10" ht="20.100000000000001" customHeight="1" x14ac:dyDescent="0.25">
      <c r="A11" s="23" t="str">
        <f>IF($B11="","",Listes!$G152)</f>
        <v/>
      </c>
      <c r="B11" s="3"/>
      <c r="C11" s="3"/>
      <c r="D11" s="3"/>
      <c r="E11" s="3"/>
      <c r="F11" s="134"/>
      <c r="G11" s="220"/>
      <c r="H11" s="3"/>
      <c r="I11" s="4"/>
    </row>
    <row r="12" spans="1:10" ht="20.100000000000001" customHeight="1" x14ac:dyDescent="0.25">
      <c r="A12" s="23" t="str">
        <f>IF($B12="","",Listes!$G153)</f>
        <v/>
      </c>
      <c r="B12" s="3"/>
      <c r="C12" s="3"/>
      <c r="D12" s="3"/>
      <c r="E12" s="3"/>
      <c r="F12" s="134"/>
      <c r="G12" s="220"/>
      <c r="H12" s="3"/>
      <c r="I12" s="4"/>
    </row>
    <row r="13" spans="1:10" ht="20.100000000000001" customHeight="1" x14ac:dyDescent="0.25">
      <c r="A13" s="23" t="str">
        <f>IF($B13="","",Listes!$G154)</f>
        <v/>
      </c>
      <c r="B13" s="3"/>
      <c r="C13" s="3"/>
      <c r="D13" s="3"/>
      <c r="E13" s="3"/>
      <c r="F13" s="134"/>
      <c r="G13" s="220"/>
      <c r="H13" s="3"/>
      <c r="I13" s="4"/>
    </row>
    <row r="14" spans="1:10" ht="20.100000000000001" customHeight="1" x14ac:dyDescent="0.25">
      <c r="A14" s="23" t="str">
        <f>IF($B14="","",Listes!$G155)</f>
        <v/>
      </c>
      <c r="B14" s="3"/>
      <c r="C14" s="3"/>
      <c r="D14" s="3"/>
      <c r="E14" s="3"/>
      <c r="F14" s="134"/>
      <c r="G14" s="220"/>
      <c r="H14" s="3"/>
      <c r="I14" s="4"/>
    </row>
    <row r="15" spans="1:10" ht="20.100000000000001" customHeight="1" x14ac:dyDescent="0.25">
      <c r="A15" s="23" t="str">
        <f>IF($B15="","",Listes!$G156)</f>
        <v/>
      </c>
      <c r="B15" s="3"/>
      <c r="C15" s="3"/>
      <c r="D15" s="3"/>
      <c r="E15" s="3"/>
      <c r="F15" s="134"/>
      <c r="G15" s="220"/>
      <c r="H15" s="3"/>
      <c r="I15" s="4"/>
    </row>
    <row r="16" spans="1:10" ht="20.100000000000001" customHeight="1" x14ac:dyDescent="0.25">
      <c r="A16" s="23" t="str">
        <f>IF($B16="","",Listes!$G157)</f>
        <v/>
      </c>
      <c r="B16" s="3"/>
      <c r="C16" s="3"/>
      <c r="D16" s="3"/>
      <c r="E16" s="3"/>
      <c r="F16" s="134"/>
      <c r="G16" s="220"/>
      <c r="H16" s="3"/>
      <c r="I16" s="4"/>
    </row>
    <row r="17" spans="1:9" ht="20.100000000000001" customHeight="1" x14ac:dyDescent="0.25">
      <c r="A17" s="23" t="str">
        <f>IF($B17="","",Listes!$G158)</f>
        <v/>
      </c>
      <c r="B17" s="3"/>
      <c r="C17" s="3"/>
      <c r="D17" s="3"/>
      <c r="E17" s="3"/>
      <c r="F17" s="134"/>
      <c r="G17" s="220"/>
      <c r="H17" s="3"/>
      <c r="I17" s="4"/>
    </row>
    <row r="18" spans="1:9" ht="20.100000000000001" customHeight="1" x14ac:dyDescent="0.25">
      <c r="A18" s="23" t="str">
        <f>IF($B18="","",Listes!$G159)</f>
        <v/>
      </c>
      <c r="B18" s="3"/>
      <c r="C18" s="3"/>
      <c r="D18" s="3"/>
      <c r="E18" s="3"/>
      <c r="F18" s="134"/>
      <c r="G18" s="220"/>
      <c r="H18" s="3"/>
      <c r="I18" s="4"/>
    </row>
    <row r="19" spans="1:9" ht="20.100000000000001" customHeight="1" x14ac:dyDescent="0.25">
      <c r="A19" s="23" t="str">
        <f>IF($B19="","",Listes!$G160)</f>
        <v/>
      </c>
      <c r="B19" s="3"/>
      <c r="C19" s="3"/>
      <c r="D19" s="3"/>
      <c r="E19" s="3"/>
      <c r="F19" s="134"/>
      <c r="G19" s="220"/>
      <c r="H19" s="3"/>
      <c r="I19" s="4"/>
    </row>
    <row r="20" spans="1:9" ht="20.100000000000001" customHeight="1" x14ac:dyDescent="0.25">
      <c r="A20" s="23" t="str">
        <f>IF($B20="","",Listes!$G161)</f>
        <v/>
      </c>
      <c r="B20" s="3"/>
      <c r="C20" s="3"/>
      <c r="D20" s="3"/>
      <c r="E20" s="3"/>
      <c r="F20" s="134"/>
      <c r="G20" s="220"/>
      <c r="H20" s="3"/>
      <c r="I20" s="4"/>
    </row>
    <row r="21" spans="1:9" ht="20.100000000000001" customHeight="1" x14ac:dyDescent="0.25">
      <c r="A21" s="23" t="str">
        <f>IF($B21="","",Listes!$G162)</f>
        <v/>
      </c>
      <c r="B21" s="3"/>
      <c r="C21" s="3"/>
      <c r="D21" s="3"/>
      <c r="E21" s="3"/>
      <c r="F21" s="134"/>
      <c r="G21" s="220"/>
      <c r="H21" s="3"/>
      <c r="I21" s="4"/>
    </row>
    <row r="22" spans="1:9" ht="20.100000000000001" customHeight="1" x14ac:dyDescent="0.25">
      <c r="A22" s="23" t="str">
        <f>IF($B22="","",Listes!$G163)</f>
        <v/>
      </c>
      <c r="B22" s="3"/>
      <c r="C22" s="3"/>
      <c r="D22" s="3"/>
      <c r="E22" s="3"/>
      <c r="F22" s="134"/>
      <c r="G22" s="220"/>
      <c r="H22" s="3"/>
      <c r="I22" s="4"/>
    </row>
    <row r="23" spans="1:9" ht="20.100000000000001" customHeight="1" x14ac:dyDescent="0.25">
      <c r="A23" s="23" t="str">
        <f>IF($B23="","",Listes!$G164)</f>
        <v/>
      </c>
      <c r="B23" s="3"/>
      <c r="C23" s="3"/>
      <c r="D23" s="3"/>
      <c r="E23" s="3"/>
      <c r="F23" s="134"/>
      <c r="G23" s="220"/>
      <c r="H23" s="3"/>
      <c r="I23" s="4"/>
    </row>
    <row r="24" spans="1:9" ht="20.100000000000001" customHeight="1" x14ac:dyDescent="0.25">
      <c r="A24" s="23" t="str">
        <f>IF($B24="","",Listes!$G165)</f>
        <v/>
      </c>
      <c r="B24" s="3"/>
      <c r="C24" s="3"/>
      <c r="D24" s="3"/>
      <c r="E24" s="3"/>
      <c r="F24" s="134"/>
      <c r="G24" s="220"/>
      <c r="H24" s="3"/>
      <c r="I24" s="4"/>
    </row>
    <row r="25" spans="1:9" ht="20.100000000000001" customHeight="1" x14ac:dyDescent="0.25">
      <c r="A25" s="23" t="str">
        <f>IF($B25="","",Listes!$G166)</f>
        <v/>
      </c>
      <c r="B25" s="3"/>
      <c r="C25" s="3"/>
      <c r="D25" s="3"/>
      <c r="E25" s="3"/>
      <c r="F25" s="134"/>
      <c r="G25" s="220"/>
      <c r="H25" s="3"/>
      <c r="I25" s="4"/>
    </row>
    <row r="26" spans="1:9" ht="20.100000000000001" customHeight="1" x14ac:dyDescent="0.25">
      <c r="A26" s="23" t="str">
        <f>IF($B26="","",Listes!$G167)</f>
        <v/>
      </c>
      <c r="B26" s="3"/>
      <c r="C26" s="3"/>
      <c r="D26" s="3"/>
      <c r="E26" s="3"/>
      <c r="F26" s="134"/>
      <c r="G26" s="220"/>
      <c r="H26" s="3"/>
      <c r="I26" s="4"/>
    </row>
    <row r="27" spans="1:9" ht="20.100000000000001" customHeight="1" x14ac:dyDescent="0.25">
      <c r="A27" s="23" t="str">
        <f>IF($B27="","",Listes!$G168)</f>
        <v/>
      </c>
      <c r="B27" s="3"/>
      <c r="C27" s="3"/>
      <c r="D27" s="3"/>
      <c r="E27" s="3"/>
      <c r="F27" s="134"/>
      <c r="G27" s="220"/>
      <c r="H27" s="3"/>
      <c r="I27" s="4"/>
    </row>
    <row r="28" spans="1:9" ht="20.100000000000001" customHeight="1" x14ac:dyDescent="0.25">
      <c r="A28" s="23" t="str">
        <f>IF($B28="","",Listes!$G169)</f>
        <v/>
      </c>
      <c r="B28" s="3"/>
      <c r="C28" s="3"/>
      <c r="D28" s="3"/>
      <c r="E28" s="3"/>
      <c r="F28" s="134"/>
      <c r="G28" s="220"/>
      <c r="H28" s="3"/>
      <c r="I28" s="4"/>
    </row>
    <row r="29" spans="1:9" ht="20.100000000000001" customHeight="1" x14ac:dyDescent="0.25">
      <c r="A29" s="23" t="str">
        <f>IF($B29="","",Listes!$G170)</f>
        <v/>
      </c>
      <c r="B29" s="3"/>
      <c r="C29" s="3"/>
      <c r="D29" s="3"/>
      <c r="E29" s="3"/>
      <c r="F29" s="134"/>
      <c r="G29" s="220"/>
      <c r="H29" s="3"/>
      <c r="I29" s="4"/>
    </row>
    <row r="30" spans="1:9" ht="20.100000000000001" customHeight="1" x14ac:dyDescent="0.25">
      <c r="A30" s="23" t="str">
        <f>IF($B30="","",Listes!$G171)</f>
        <v/>
      </c>
      <c r="B30" s="3"/>
      <c r="C30" s="3"/>
      <c r="D30" s="3"/>
      <c r="E30" s="3"/>
      <c r="F30" s="134"/>
      <c r="G30" s="220"/>
      <c r="H30" s="3"/>
      <c r="I30" s="4"/>
    </row>
    <row r="31" spans="1:9" ht="20.100000000000001" customHeight="1" x14ac:dyDescent="0.25">
      <c r="A31" s="23" t="str">
        <f>IF($B31="","",Listes!$G172)</f>
        <v/>
      </c>
      <c r="B31" s="3"/>
      <c r="C31" s="3"/>
      <c r="D31" s="3"/>
      <c r="E31" s="3"/>
      <c r="F31" s="134"/>
      <c r="G31" s="220"/>
      <c r="H31" s="3"/>
      <c r="I31" s="4"/>
    </row>
    <row r="32" spans="1:9" ht="20.100000000000001" customHeight="1" x14ac:dyDescent="0.25">
      <c r="A32" s="23" t="str">
        <f>IF($B32="","",Listes!$G173)</f>
        <v/>
      </c>
      <c r="B32" s="3"/>
      <c r="C32" s="3"/>
      <c r="D32" s="3"/>
      <c r="E32" s="3"/>
      <c r="F32" s="134"/>
      <c r="G32" s="220"/>
      <c r="H32" s="3"/>
      <c r="I32" s="4"/>
    </row>
    <row r="33" spans="1:9" ht="20.100000000000001" customHeight="1" thickBot="1" x14ac:dyDescent="0.3">
      <c r="A33" s="84" t="str">
        <f>IF($B33="","",Listes!$G174)</f>
        <v/>
      </c>
      <c r="B33" s="131"/>
      <c r="C33" s="131"/>
      <c r="D33" s="131"/>
      <c r="E33" s="125"/>
      <c r="F33" s="135"/>
      <c r="G33" s="221"/>
      <c r="H33" s="125"/>
      <c r="I33" s="132"/>
    </row>
    <row r="34" spans="1:9" ht="30" customHeight="1" thickBot="1" x14ac:dyDescent="0.3">
      <c r="A34" s="311" t="s">
        <v>141</v>
      </c>
      <c r="B34" s="312"/>
      <c r="C34" s="312"/>
      <c r="D34" s="312"/>
      <c r="E34" s="312"/>
      <c r="F34" s="313"/>
      <c r="G34" s="309" t="s">
        <v>50</v>
      </c>
      <c r="H34" s="310"/>
      <c r="I34" s="156">
        <f>SUM(I4:I33)</f>
        <v>0</v>
      </c>
    </row>
    <row r="35" spans="1:9" x14ac:dyDescent="0.25">
      <c r="I35" s="58"/>
    </row>
  </sheetData>
  <sheetProtection password="C9BF" sheet="1" selectLockedCells="1"/>
  <mergeCells count="4">
    <mergeCell ref="A1:I1"/>
    <mergeCell ref="G34:H34"/>
    <mergeCell ref="A2:I2"/>
    <mergeCell ref="A34:F34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Listes!$J$3</xm:f>
          </x14:formula1>
          <xm:sqref>C4:C33</xm:sqref>
        </x14:dataValidation>
        <x14:dataValidation type="list" allowBlank="1" showInputMessage="1" showErrorMessage="1">
          <x14:formula1>
            <xm:f>Listes!$J$104:$J$119</xm:f>
          </x14:formula1>
          <xm:sqref>H4:H33</xm:sqref>
        </x14:dataValidation>
        <x14:dataValidation type="list" allowBlank="1" showInputMessage="1" showErrorMessage="1">
          <x14:formula1>
            <xm:f>Listes!$J$77:$J$79</xm:f>
          </x14:formula1>
          <xm:sqref>D4:D33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theme="4" tint="0.39997558519241921"/>
    <pageSetUpPr fitToPage="1"/>
  </sheetPr>
  <dimension ref="A1:G32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5" width="20.7109375" style="13" customWidth="1"/>
    <col min="6" max="6" width="40.7109375" style="13" customWidth="1"/>
    <col min="7" max="16384" width="11.42578125" style="13"/>
  </cols>
  <sheetData>
    <row r="1" spans="1:7" ht="30" customHeight="1" thickBot="1" x14ac:dyDescent="0.3">
      <c r="A1" s="295" t="s">
        <v>63</v>
      </c>
      <c r="B1" s="296"/>
      <c r="C1" s="296"/>
      <c r="D1" s="296"/>
      <c r="E1" s="296"/>
      <c r="F1" s="297"/>
    </row>
    <row r="2" spans="1:7" s="34" customFormat="1" ht="20.100000000000001" customHeight="1" thickBot="1" x14ac:dyDescent="0.3">
      <c r="A2" s="289" t="s">
        <v>119</v>
      </c>
      <c r="B2" s="290"/>
      <c r="C2" s="290"/>
      <c r="D2" s="290"/>
      <c r="E2" s="290"/>
      <c r="F2" s="291"/>
      <c r="G2" s="170"/>
    </row>
    <row r="3" spans="1:7" ht="30.75" customHeight="1" thickBot="1" x14ac:dyDescent="0.3">
      <c r="A3" s="161" t="s">
        <v>0</v>
      </c>
      <c r="B3" s="18" t="s">
        <v>116</v>
      </c>
      <c r="C3" s="163" t="s">
        <v>48</v>
      </c>
      <c r="D3" s="17" t="s">
        <v>125</v>
      </c>
      <c r="E3" s="17" t="s">
        <v>126</v>
      </c>
      <c r="F3" s="168" t="s">
        <v>127</v>
      </c>
    </row>
    <row r="4" spans="1:7" ht="20.100000000000001" customHeight="1" x14ac:dyDescent="0.25">
      <c r="A4" s="148" t="str">
        <f>IF($B4="","",Listes!$G145)</f>
        <v/>
      </c>
      <c r="B4" s="8"/>
      <c r="C4" s="8"/>
      <c r="D4" s="181"/>
      <c r="E4" s="181"/>
      <c r="F4" s="9"/>
    </row>
    <row r="5" spans="1:7" ht="20.100000000000001" customHeight="1" x14ac:dyDescent="0.25">
      <c r="A5" s="30" t="str">
        <f>IF($B5="","",Listes!$G146)</f>
        <v/>
      </c>
      <c r="B5" s="10"/>
      <c r="C5" s="10"/>
      <c r="D5" s="182"/>
      <c r="E5" s="182"/>
      <c r="F5" s="11"/>
    </row>
    <row r="6" spans="1:7" ht="20.100000000000001" customHeight="1" x14ac:dyDescent="0.25">
      <c r="A6" s="30" t="str">
        <f>IF($B6="","",Listes!$G147)</f>
        <v/>
      </c>
      <c r="B6" s="10"/>
      <c r="C6" s="10"/>
      <c r="D6" s="182"/>
      <c r="E6" s="182"/>
      <c r="F6" s="11"/>
    </row>
    <row r="7" spans="1:7" ht="20.100000000000001" customHeight="1" x14ac:dyDescent="0.25">
      <c r="A7" s="30" t="str">
        <f>IF($B7="","",Listes!$G148)</f>
        <v/>
      </c>
      <c r="B7" s="10"/>
      <c r="C7" s="10"/>
      <c r="D7" s="182"/>
      <c r="E7" s="182"/>
      <c r="F7" s="11"/>
    </row>
    <row r="8" spans="1:7" ht="20.100000000000001" customHeight="1" x14ac:dyDescent="0.25">
      <c r="A8" s="30" t="str">
        <f>IF($B8="","",Listes!$G149)</f>
        <v/>
      </c>
      <c r="B8" s="10"/>
      <c r="C8" s="10"/>
      <c r="D8" s="182"/>
      <c r="E8" s="182"/>
      <c r="F8" s="11"/>
    </row>
    <row r="9" spans="1:7" ht="20.100000000000001" customHeight="1" x14ac:dyDescent="0.25">
      <c r="A9" s="30" t="str">
        <f>IF($B9="","",Listes!$G150)</f>
        <v/>
      </c>
      <c r="B9" s="10"/>
      <c r="C9" s="10"/>
      <c r="D9" s="182"/>
      <c r="E9" s="182"/>
      <c r="F9" s="11"/>
    </row>
    <row r="10" spans="1:7" ht="20.100000000000001" customHeight="1" x14ac:dyDescent="0.25">
      <c r="A10" s="30" t="str">
        <f>IF($B10="","",Listes!$G151)</f>
        <v/>
      </c>
      <c r="B10" s="10"/>
      <c r="C10" s="10"/>
      <c r="D10" s="182"/>
      <c r="E10" s="182"/>
      <c r="F10" s="11"/>
    </row>
    <row r="11" spans="1:7" ht="20.100000000000001" customHeight="1" x14ac:dyDescent="0.25">
      <c r="A11" s="30" t="str">
        <f>IF($B11="","",Listes!$G152)</f>
        <v/>
      </c>
      <c r="B11" s="10"/>
      <c r="C11" s="10"/>
      <c r="D11" s="182"/>
      <c r="E11" s="182"/>
      <c r="F11" s="11"/>
    </row>
    <row r="12" spans="1:7" ht="20.100000000000001" customHeight="1" x14ac:dyDescent="0.25">
      <c r="A12" s="30" t="str">
        <f>IF($B12="","",Listes!$G153)</f>
        <v/>
      </c>
      <c r="B12" s="10"/>
      <c r="C12" s="10"/>
      <c r="D12" s="182"/>
      <c r="E12" s="182"/>
      <c r="F12" s="11"/>
    </row>
    <row r="13" spans="1:7" ht="20.100000000000001" customHeight="1" x14ac:dyDescent="0.25">
      <c r="A13" s="30" t="str">
        <f>IF($B13="","",Listes!$G154)</f>
        <v/>
      </c>
      <c r="B13" s="10"/>
      <c r="C13" s="10"/>
      <c r="D13" s="182"/>
      <c r="E13" s="182"/>
      <c r="F13" s="11"/>
    </row>
    <row r="14" spans="1:7" ht="20.100000000000001" customHeight="1" x14ac:dyDescent="0.25">
      <c r="A14" s="30" t="str">
        <f>IF($B14="","",Listes!$G155)</f>
        <v/>
      </c>
      <c r="B14" s="10"/>
      <c r="C14" s="10"/>
      <c r="D14" s="182"/>
      <c r="E14" s="182"/>
      <c r="F14" s="11"/>
    </row>
    <row r="15" spans="1:7" ht="20.100000000000001" customHeight="1" x14ac:dyDescent="0.25">
      <c r="A15" s="30" t="str">
        <f>IF($B15="","",Listes!$G156)</f>
        <v/>
      </c>
      <c r="B15" s="10"/>
      <c r="C15" s="10"/>
      <c r="D15" s="182"/>
      <c r="E15" s="182"/>
      <c r="F15" s="11"/>
    </row>
    <row r="16" spans="1:7" ht="20.100000000000001" customHeight="1" x14ac:dyDescent="0.25">
      <c r="A16" s="30" t="str">
        <f>IF($B16="","",Listes!$G157)</f>
        <v/>
      </c>
      <c r="B16" s="10"/>
      <c r="C16" s="10"/>
      <c r="D16" s="182"/>
      <c r="E16" s="182"/>
      <c r="F16" s="11"/>
    </row>
    <row r="17" spans="1:6" ht="20.100000000000001" customHeight="1" x14ac:dyDescent="0.25">
      <c r="A17" s="30" t="str">
        <f>IF($B17="","",Listes!$G158)</f>
        <v/>
      </c>
      <c r="B17" s="10"/>
      <c r="C17" s="10"/>
      <c r="D17" s="182"/>
      <c r="E17" s="182"/>
      <c r="F17" s="11"/>
    </row>
    <row r="18" spans="1:6" ht="20.100000000000001" customHeight="1" x14ac:dyDescent="0.25">
      <c r="A18" s="30" t="str">
        <f>IF($B18="","",Listes!$G159)</f>
        <v/>
      </c>
      <c r="B18" s="10"/>
      <c r="C18" s="10"/>
      <c r="D18" s="182"/>
      <c r="E18" s="182"/>
      <c r="F18" s="11"/>
    </row>
    <row r="19" spans="1:6" ht="20.100000000000001" customHeight="1" x14ac:dyDescent="0.25">
      <c r="A19" s="30" t="str">
        <f>IF($B19="","",Listes!$G160)</f>
        <v/>
      </c>
      <c r="B19" s="10"/>
      <c r="C19" s="10"/>
      <c r="D19" s="182"/>
      <c r="E19" s="182"/>
      <c r="F19" s="11"/>
    </row>
    <row r="20" spans="1:6" ht="20.100000000000001" customHeight="1" x14ac:dyDescent="0.25">
      <c r="A20" s="30" t="str">
        <f>IF($B20="","",Listes!$G161)</f>
        <v/>
      </c>
      <c r="B20" s="10"/>
      <c r="C20" s="10"/>
      <c r="D20" s="182"/>
      <c r="E20" s="182"/>
      <c r="F20" s="11"/>
    </row>
    <row r="21" spans="1:6" ht="20.100000000000001" customHeight="1" x14ac:dyDescent="0.25">
      <c r="A21" s="30" t="str">
        <f>IF($B21="","",Listes!$G162)</f>
        <v/>
      </c>
      <c r="B21" s="10"/>
      <c r="C21" s="10"/>
      <c r="D21" s="182"/>
      <c r="E21" s="182"/>
      <c r="F21" s="11"/>
    </row>
    <row r="22" spans="1:6" ht="20.100000000000001" customHeight="1" x14ac:dyDescent="0.25">
      <c r="A22" s="30" t="str">
        <f>IF($B22="","",Listes!$G163)</f>
        <v/>
      </c>
      <c r="B22" s="10"/>
      <c r="C22" s="10"/>
      <c r="D22" s="182"/>
      <c r="E22" s="182"/>
      <c r="F22" s="11"/>
    </row>
    <row r="23" spans="1:6" ht="20.100000000000001" customHeight="1" thickBot="1" x14ac:dyDescent="0.3">
      <c r="A23" s="30" t="str">
        <f>IF($B23="","",Listes!$G164)</f>
        <v/>
      </c>
      <c r="B23" s="10"/>
      <c r="C23" s="14"/>
      <c r="D23" s="182"/>
      <c r="E23" s="182"/>
      <c r="F23" s="11"/>
    </row>
    <row r="24" spans="1:6" ht="30" customHeight="1" thickBot="1" x14ac:dyDescent="0.3">
      <c r="A24" s="292" t="s">
        <v>141</v>
      </c>
      <c r="B24" s="293"/>
      <c r="C24" s="293"/>
      <c r="D24" s="294"/>
      <c r="E24" s="189" t="s">
        <v>50</v>
      </c>
      <c r="F24" s="155">
        <f>SUM(F4:F23)</f>
        <v>0</v>
      </c>
    </row>
    <row r="25" spans="1:6" x14ac:dyDescent="0.25">
      <c r="A25" s="159"/>
      <c r="B25" s="159"/>
      <c r="C25" s="159"/>
      <c r="D25" s="166"/>
      <c r="E25" s="166"/>
      <c r="F25" s="45"/>
    </row>
    <row r="26" spans="1:6" ht="15" customHeight="1" x14ac:dyDescent="0.25">
      <c r="A26" s="159"/>
      <c r="B26" s="159"/>
      <c r="C26" s="159"/>
      <c r="D26" s="166"/>
      <c r="E26" s="166"/>
      <c r="F26" s="160"/>
    </row>
    <row r="27" spans="1:6" x14ac:dyDescent="0.25">
      <c r="A27" s="159"/>
      <c r="B27" s="159"/>
      <c r="C27" s="159"/>
      <c r="D27" s="166"/>
      <c r="E27" s="166"/>
      <c r="F27" s="160"/>
    </row>
    <row r="30" spans="1:6" x14ac:dyDescent="0.25">
      <c r="B30" s="59"/>
      <c r="C30" s="59"/>
      <c r="D30" s="59"/>
      <c r="E30" s="59"/>
      <c r="F30" s="59"/>
    </row>
    <row r="31" spans="1:6" x14ac:dyDescent="0.25">
      <c r="B31" s="59"/>
      <c r="C31" s="59"/>
      <c r="D31" s="59"/>
      <c r="E31" s="59"/>
    </row>
    <row r="32" spans="1:6" x14ac:dyDescent="0.25">
      <c r="B32" s="59"/>
      <c r="C32" s="59"/>
      <c r="D32" s="59"/>
      <c r="E32" s="59"/>
    </row>
  </sheetData>
  <sheetProtection password="C9BF" sheet="1" selectLockedCells="1"/>
  <mergeCells count="3">
    <mergeCell ref="A1:F1"/>
    <mergeCell ref="A2:F2"/>
    <mergeCell ref="A24:D24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theme="1"/>
  </sheetPr>
  <dimension ref="A1:J264"/>
  <sheetViews>
    <sheetView zoomScale="85" zoomScaleNormal="85" workbookViewId="0">
      <pane ySplit="1" topLeftCell="A2" activePane="bottomLeft" state="frozen"/>
      <selection pane="bottomLeft" activeCell="B11" sqref="B11"/>
    </sheetView>
  </sheetViews>
  <sheetFormatPr baseColWidth="10" defaultRowHeight="15" x14ac:dyDescent="0.25"/>
  <cols>
    <col min="1" max="1" width="51.5703125" style="94" customWidth="1"/>
    <col min="2" max="2" width="36.28515625" style="94" bestFit="1" customWidth="1"/>
    <col min="3" max="3" width="39.42578125" style="94" customWidth="1"/>
    <col min="4" max="4" width="30.7109375" style="94" customWidth="1"/>
    <col min="5" max="5" width="31.28515625" style="94" bestFit="1" customWidth="1"/>
    <col min="6" max="6" width="35.42578125" style="94" bestFit="1" customWidth="1"/>
    <col min="7" max="8" width="30.7109375" style="94" customWidth="1"/>
    <col min="9" max="9" width="44.7109375" style="94" customWidth="1"/>
    <col min="10" max="10" width="44" style="94" customWidth="1"/>
    <col min="11" max="16384" width="11.42578125" style="94"/>
  </cols>
  <sheetData>
    <row r="1" spans="1:10" s="92" customFormat="1" ht="60" customHeight="1" thickBot="1" x14ac:dyDescent="0.3">
      <c r="A1" s="88" t="s">
        <v>140</v>
      </c>
      <c r="B1" s="89" t="s">
        <v>41</v>
      </c>
      <c r="C1" s="89" t="s">
        <v>37</v>
      </c>
      <c r="D1" s="90" t="s">
        <v>39</v>
      </c>
      <c r="E1" s="90" t="s">
        <v>59</v>
      </c>
      <c r="F1" s="90" t="s">
        <v>55</v>
      </c>
      <c r="G1" s="91" t="s">
        <v>38</v>
      </c>
      <c r="H1" s="90" t="s">
        <v>61</v>
      </c>
      <c r="I1" s="90" t="s">
        <v>62</v>
      </c>
      <c r="J1" s="90" t="s">
        <v>40</v>
      </c>
    </row>
    <row r="2" spans="1:10" ht="15.75" thickBot="1" x14ac:dyDescent="0.3">
      <c r="A2" s="93" t="s">
        <v>16</v>
      </c>
      <c r="B2" s="93" t="s">
        <v>16</v>
      </c>
      <c r="C2" s="93" t="s">
        <v>16</v>
      </c>
      <c r="D2" s="93" t="s">
        <v>16</v>
      </c>
      <c r="E2" s="93" t="s">
        <v>16</v>
      </c>
      <c r="F2" s="93" t="s">
        <v>16</v>
      </c>
      <c r="G2" s="93" t="s">
        <v>16</v>
      </c>
      <c r="H2" s="93" t="s">
        <v>16</v>
      </c>
      <c r="I2" s="93" t="s">
        <v>16</v>
      </c>
      <c r="J2" s="93" t="s">
        <v>16</v>
      </c>
    </row>
    <row r="3" spans="1:10" x14ac:dyDescent="0.25">
      <c r="A3" s="95" t="s">
        <v>165</v>
      </c>
      <c r="B3" s="95" t="s">
        <v>238</v>
      </c>
      <c r="C3" s="95"/>
      <c r="D3" s="95"/>
      <c r="E3" s="95"/>
      <c r="F3" s="95"/>
      <c r="G3" s="95"/>
      <c r="H3" s="95"/>
      <c r="I3" s="95" t="s">
        <v>238</v>
      </c>
      <c r="J3" s="95" t="s">
        <v>238</v>
      </c>
    </row>
    <row r="4" spans="1:10" x14ac:dyDescent="0.25">
      <c r="A4" s="96" t="s">
        <v>166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x14ac:dyDescent="0.25">
      <c r="A5" s="96" t="s">
        <v>167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x14ac:dyDescent="0.25">
      <c r="A6" s="96" t="s">
        <v>168</v>
      </c>
      <c r="B6" s="96"/>
      <c r="C6" s="96"/>
      <c r="D6" s="96"/>
      <c r="E6" s="96"/>
      <c r="F6" s="96"/>
      <c r="G6" s="96"/>
      <c r="H6" s="96"/>
      <c r="I6" s="96"/>
      <c r="J6" s="96"/>
    </row>
    <row r="7" spans="1:10" x14ac:dyDescent="0.25">
      <c r="A7" s="96" t="s">
        <v>169</v>
      </c>
      <c r="B7" s="96"/>
      <c r="C7" s="96"/>
      <c r="D7" s="96"/>
      <c r="E7" s="96"/>
      <c r="F7" s="96"/>
      <c r="G7" s="96"/>
      <c r="H7" s="96"/>
      <c r="I7" s="96"/>
      <c r="J7" s="96"/>
    </row>
    <row r="8" spans="1:10" x14ac:dyDescent="0.25">
      <c r="A8" s="96" t="s">
        <v>170</v>
      </c>
      <c r="B8" s="96"/>
      <c r="C8" s="96"/>
      <c r="D8" s="96"/>
      <c r="E8" s="96"/>
      <c r="F8" s="96"/>
      <c r="G8" s="96"/>
      <c r="H8" s="96"/>
      <c r="I8" s="96"/>
      <c r="J8" s="96"/>
    </row>
    <row r="9" spans="1:10" x14ac:dyDescent="0.25">
      <c r="A9" s="96" t="s">
        <v>171</v>
      </c>
      <c r="B9" s="96"/>
      <c r="C9" s="96"/>
      <c r="D9" s="96"/>
      <c r="E9" s="96"/>
      <c r="F9" s="96"/>
      <c r="G9" s="96"/>
      <c r="H9" s="96"/>
      <c r="I9" s="96"/>
      <c r="J9" s="96"/>
    </row>
    <row r="10" spans="1:10" x14ac:dyDescent="0.25">
      <c r="A10" s="96" t="s">
        <v>172</v>
      </c>
      <c r="B10" s="96"/>
      <c r="C10" s="96"/>
      <c r="D10" s="96"/>
      <c r="E10" s="96"/>
      <c r="F10" s="96"/>
      <c r="G10" s="96"/>
      <c r="H10" s="96"/>
      <c r="I10" s="96"/>
      <c r="J10" s="96"/>
    </row>
    <row r="11" spans="1:10" x14ac:dyDescent="0.25">
      <c r="A11" s="96" t="s">
        <v>173</v>
      </c>
      <c r="B11" s="96"/>
      <c r="C11" s="96"/>
      <c r="D11" s="96"/>
      <c r="E11" s="96"/>
      <c r="F11" s="96"/>
      <c r="G11" s="96"/>
      <c r="H11" s="96"/>
      <c r="I11" s="96"/>
      <c r="J11" s="96"/>
    </row>
    <row r="12" spans="1:10" x14ac:dyDescent="0.25">
      <c r="A12" s="96" t="s">
        <v>174</v>
      </c>
      <c r="B12" s="96"/>
      <c r="C12" s="96"/>
      <c r="D12" s="96"/>
      <c r="E12" s="96"/>
      <c r="F12" s="96"/>
      <c r="G12" s="96"/>
      <c r="H12" s="96"/>
      <c r="I12" s="96"/>
      <c r="J12" s="96"/>
    </row>
    <row r="13" spans="1:10" x14ac:dyDescent="0.25">
      <c r="A13" s="96" t="s">
        <v>175</v>
      </c>
      <c r="B13" s="96"/>
      <c r="C13" s="96"/>
      <c r="D13" s="96"/>
      <c r="E13" s="96"/>
      <c r="F13" s="96"/>
      <c r="G13" s="96"/>
      <c r="H13" s="96"/>
      <c r="I13" s="96"/>
      <c r="J13" s="96"/>
    </row>
    <row r="14" spans="1:10" x14ac:dyDescent="0.25">
      <c r="A14" s="96" t="s">
        <v>176</v>
      </c>
      <c r="B14" s="96"/>
      <c r="C14" s="96"/>
      <c r="D14" s="96"/>
      <c r="E14" s="96"/>
      <c r="F14" s="96"/>
      <c r="G14" s="96"/>
      <c r="H14" s="96"/>
      <c r="I14" s="96"/>
      <c r="J14" s="96"/>
    </row>
    <row r="15" spans="1:10" x14ac:dyDescent="0.25">
      <c r="A15" s="96" t="s">
        <v>177</v>
      </c>
      <c r="B15" s="96"/>
      <c r="C15" s="96"/>
      <c r="D15" s="96"/>
      <c r="E15" s="96"/>
      <c r="F15" s="96"/>
      <c r="G15" s="96"/>
      <c r="H15" s="96"/>
      <c r="I15" s="96"/>
      <c r="J15" s="96"/>
    </row>
    <row r="16" spans="1:10" x14ac:dyDescent="0.25">
      <c r="A16" s="96" t="s">
        <v>178</v>
      </c>
      <c r="B16" s="96"/>
      <c r="C16" s="96"/>
      <c r="D16" s="96"/>
      <c r="E16" s="96"/>
      <c r="F16" s="96"/>
      <c r="G16" s="96"/>
      <c r="H16" s="96"/>
      <c r="I16" s="96"/>
      <c r="J16" s="96"/>
    </row>
    <row r="17" spans="1:10" x14ac:dyDescent="0.25">
      <c r="A17" s="96" t="s">
        <v>179</v>
      </c>
      <c r="B17" s="96"/>
      <c r="C17" s="96"/>
      <c r="D17" s="96"/>
      <c r="E17" s="96"/>
      <c r="F17" s="96"/>
      <c r="G17" s="96"/>
      <c r="H17" s="96"/>
      <c r="I17" s="96"/>
      <c r="J17" s="96"/>
    </row>
    <row r="18" spans="1:10" x14ac:dyDescent="0.25">
      <c r="A18" s="96" t="s">
        <v>180</v>
      </c>
      <c r="B18" s="96"/>
      <c r="C18" s="96"/>
      <c r="D18" s="96"/>
      <c r="E18" s="96"/>
      <c r="F18" s="96"/>
      <c r="G18" s="96"/>
      <c r="H18" s="96"/>
      <c r="I18" s="96"/>
      <c r="J18" s="96"/>
    </row>
    <row r="19" spans="1:10" x14ac:dyDescent="0.25">
      <c r="A19" s="96" t="s">
        <v>181</v>
      </c>
      <c r="B19" s="96"/>
      <c r="C19" s="96"/>
      <c r="D19" s="96"/>
      <c r="E19" s="96"/>
      <c r="F19" s="96"/>
      <c r="G19" s="96"/>
      <c r="H19" s="96"/>
      <c r="I19" s="96"/>
      <c r="J19" s="96"/>
    </row>
    <row r="20" spans="1:10" x14ac:dyDescent="0.25">
      <c r="A20" s="96" t="s">
        <v>182</v>
      </c>
      <c r="B20" s="96"/>
      <c r="C20" s="96"/>
      <c r="D20" s="96"/>
      <c r="E20" s="96"/>
      <c r="F20" s="96"/>
      <c r="G20" s="96"/>
      <c r="H20" s="96"/>
      <c r="I20" s="96"/>
      <c r="J20" s="96"/>
    </row>
    <row r="21" spans="1:10" x14ac:dyDescent="0.25">
      <c r="A21" s="96" t="s">
        <v>183</v>
      </c>
      <c r="B21" s="96"/>
      <c r="C21" s="96"/>
      <c r="D21" s="96"/>
      <c r="E21" s="96"/>
      <c r="F21" s="96"/>
      <c r="G21" s="96"/>
      <c r="H21" s="96"/>
      <c r="I21" s="96"/>
      <c r="J21" s="96"/>
    </row>
    <row r="22" spans="1:10" x14ac:dyDescent="0.25">
      <c r="A22" s="96" t="s">
        <v>184</v>
      </c>
      <c r="B22" s="96"/>
      <c r="C22" s="96"/>
      <c r="D22" s="96"/>
      <c r="E22" s="96"/>
      <c r="F22" s="96"/>
      <c r="G22" s="96"/>
      <c r="H22" s="96"/>
      <c r="I22" s="96"/>
      <c r="J22" s="96"/>
    </row>
    <row r="23" spans="1:10" x14ac:dyDescent="0.25">
      <c r="A23" s="96" t="s">
        <v>185</v>
      </c>
      <c r="B23" s="96"/>
      <c r="C23" s="96"/>
      <c r="D23" s="96"/>
      <c r="E23" s="96"/>
      <c r="F23" s="96"/>
      <c r="G23" s="96"/>
      <c r="H23" s="96"/>
      <c r="I23" s="96"/>
      <c r="J23" s="96"/>
    </row>
    <row r="24" spans="1:10" x14ac:dyDescent="0.25">
      <c r="A24" s="96" t="s">
        <v>186</v>
      </c>
      <c r="B24" s="96"/>
      <c r="C24" s="96"/>
      <c r="D24" s="96"/>
      <c r="E24" s="96"/>
      <c r="F24" s="96"/>
      <c r="G24" s="96"/>
      <c r="H24" s="96"/>
      <c r="I24" s="96"/>
      <c r="J24" s="96"/>
    </row>
    <row r="25" spans="1:10" x14ac:dyDescent="0.25">
      <c r="A25" s="96" t="s">
        <v>187</v>
      </c>
      <c r="B25" s="96"/>
      <c r="C25" s="96"/>
      <c r="D25" s="96"/>
      <c r="E25" s="96"/>
      <c r="F25" s="96"/>
      <c r="G25" s="96"/>
      <c r="H25" s="96"/>
      <c r="I25" s="96"/>
      <c r="J25" s="96"/>
    </row>
    <row r="26" spans="1:10" x14ac:dyDescent="0.25">
      <c r="A26" s="96" t="s">
        <v>188</v>
      </c>
      <c r="B26" s="96"/>
      <c r="C26" s="96"/>
      <c r="D26" s="96"/>
      <c r="E26" s="96"/>
      <c r="F26" s="96"/>
      <c r="G26" s="96"/>
      <c r="H26" s="96"/>
      <c r="I26" s="96"/>
      <c r="J26" s="96"/>
    </row>
    <row r="27" spans="1:10" x14ac:dyDescent="0.25">
      <c r="A27" s="96" t="s">
        <v>189</v>
      </c>
      <c r="B27" s="96"/>
      <c r="C27" s="96"/>
      <c r="D27" s="96"/>
      <c r="E27" s="96"/>
      <c r="F27" s="96"/>
      <c r="G27" s="96"/>
      <c r="H27" s="96"/>
      <c r="I27" s="96"/>
      <c r="J27" s="96"/>
    </row>
    <row r="28" spans="1:10" x14ac:dyDescent="0.25">
      <c r="A28" s="96" t="s">
        <v>190</v>
      </c>
      <c r="B28" s="96"/>
      <c r="C28" s="96"/>
      <c r="D28" s="96"/>
      <c r="E28" s="96"/>
      <c r="F28" s="96"/>
      <c r="G28" s="96"/>
      <c r="H28" s="96"/>
      <c r="I28" s="96"/>
      <c r="J28" s="96"/>
    </row>
    <row r="29" spans="1:10" x14ac:dyDescent="0.25">
      <c r="A29" s="96" t="s">
        <v>191</v>
      </c>
      <c r="B29" s="96"/>
      <c r="C29" s="96"/>
      <c r="D29" s="96"/>
      <c r="E29" s="96"/>
      <c r="F29" s="96"/>
      <c r="G29" s="96"/>
      <c r="H29" s="96"/>
      <c r="I29" s="96"/>
      <c r="J29" s="96"/>
    </row>
    <row r="30" spans="1:10" x14ac:dyDescent="0.25">
      <c r="A30" s="96" t="s">
        <v>192</v>
      </c>
      <c r="B30" s="96"/>
      <c r="C30" s="96"/>
      <c r="D30" s="96"/>
      <c r="E30" s="96"/>
      <c r="F30" s="96"/>
      <c r="G30" s="96"/>
      <c r="H30" s="96"/>
      <c r="I30" s="96"/>
      <c r="J30" s="96"/>
    </row>
    <row r="31" spans="1:10" x14ac:dyDescent="0.25">
      <c r="A31" s="96" t="s">
        <v>193</v>
      </c>
      <c r="B31" s="96"/>
      <c r="C31" s="96"/>
      <c r="D31" s="96"/>
      <c r="E31" s="96"/>
      <c r="F31" s="96"/>
      <c r="G31" s="96"/>
      <c r="H31" s="96"/>
      <c r="I31" s="96"/>
      <c r="J31" s="96"/>
    </row>
    <row r="32" spans="1:10" x14ac:dyDescent="0.25">
      <c r="A32" s="96" t="s">
        <v>194</v>
      </c>
      <c r="B32" s="96"/>
      <c r="C32" s="96"/>
      <c r="D32" s="96"/>
      <c r="E32" s="96"/>
      <c r="F32" s="96"/>
      <c r="G32" s="96"/>
      <c r="H32" s="96"/>
      <c r="I32" s="96"/>
      <c r="J32" s="96"/>
    </row>
    <row r="33" spans="1:10" x14ac:dyDescent="0.25">
      <c r="A33" s="96" t="s">
        <v>195</v>
      </c>
      <c r="B33" s="96"/>
      <c r="C33" s="96"/>
      <c r="D33" s="96"/>
      <c r="E33" s="96"/>
      <c r="F33" s="96"/>
      <c r="G33" s="96"/>
      <c r="H33" s="96"/>
      <c r="I33" s="96"/>
      <c r="J33" s="96"/>
    </row>
    <row r="34" spans="1:10" x14ac:dyDescent="0.25">
      <c r="A34" s="96" t="s">
        <v>196</v>
      </c>
      <c r="B34" s="96"/>
      <c r="C34" s="96"/>
      <c r="D34" s="96"/>
      <c r="E34" s="96"/>
      <c r="F34" s="96"/>
      <c r="G34" s="96"/>
      <c r="H34" s="96"/>
      <c r="I34" s="96"/>
      <c r="J34" s="96"/>
    </row>
    <row r="35" spans="1:10" x14ac:dyDescent="0.25">
      <c r="A35" s="96" t="s">
        <v>197</v>
      </c>
      <c r="B35" s="96"/>
      <c r="C35" s="96"/>
      <c r="D35" s="96"/>
      <c r="E35" s="96"/>
      <c r="F35" s="96"/>
      <c r="G35" s="96"/>
      <c r="H35" s="96"/>
      <c r="I35" s="96"/>
      <c r="J35" s="96"/>
    </row>
    <row r="36" spans="1:10" x14ac:dyDescent="0.25">
      <c r="A36" s="96" t="s">
        <v>198</v>
      </c>
      <c r="B36" s="96"/>
      <c r="C36" s="96"/>
      <c r="D36" s="96"/>
      <c r="E36" s="96"/>
      <c r="F36" s="96"/>
      <c r="G36" s="96"/>
      <c r="H36" s="96"/>
      <c r="I36" s="96"/>
      <c r="J36" s="96"/>
    </row>
    <row r="37" spans="1:10" x14ac:dyDescent="0.25">
      <c r="A37" s="96" t="s">
        <v>199</v>
      </c>
      <c r="B37" s="96"/>
      <c r="C37" s="96"/>
      <c r="D37" s="96"/>
      <c r="E37" s="96"/>
      <c r="F37" s="96"/>
      <c r="G37" s="96"/>
      <c r="H37" s="96"/>
      <c r="I37" s="96"/>
      <c r="J37" s="96"/>
    </row>
    <row r="38" spans="1:10" x14ac:dyDescent="0.25">
      <c r="A38" s="96" t="s">
        <v>200</v>
      </c>
      <c r="B38" s="96"/>
      <c r="C38" s="96"/>
      <c r="D38" s="96"/>
      <c r="E38" s="96"/>
      <c r="F38" s="96"/>
      <c r="G38" s="96"/>
      <c r="H38" s="96"/>
      <c r="I38" s="96"/>
      <c r="J38" s="96"/>
    </row>
    <row r="39" spans="1:10" x14ac:dyDescent="0.25">
      <c r="A39" s="96" t="s">
        <v>201</v>
      </c>
      <c r="B39" s="96"/>
      <c r="C39" s="96"/>
      <c r="D39" s="96"/>
      <c r="E39" s="96"/>
      <c r="F39" s="96"/>
      <c r="G39" s="96"/>
      <c r="H39" s="96"/>
      <c r="I39" s="96"/>
      <c r="J39" s="96"/>
    </row>
    <row r="40" spans="1:10" x14ac:dyDescent="0.25">
      <c r="A40" s="96" t="s">
        <v>202</v>
      </c>
      <c r="B40" s="96"/>
      <c r="C40" s="96"/>
      <c r="D40" s="96"/>
      <c r="E40" s="96"/>
      <c r="F40" s="96"/>
      <c r="G40" s="96"/>
      <c r="H40" s="96"/>
      <c r="I40" s="96"/>
      <c r="J40" s="96"/>
    </row>
    <row r="41" spans="1:10" x14ac:dyDescent="0.25">
      <c r="A41" s="96" t="s">
        <v>203</v>
      </c>
      <c r="B41" s="96"/>
      <c r="C41" s="96"/>
      <c r="D41" s="96"/>
      <c r="E41" s="96"/>
      <c r="F41" s="96"/>
      <c r="G41" s="96"/>
      <c r="H41" s="96"/>
      <c r="I41" s="96"/>
      <c r="J41" s="96"/>
    </row>
    <row r="42" spans="1:10" x14ac:dyDescent="0.25">
      <c r="A42" s="96" t="s">
        <v>204</v>
      </c>
      <c r="B42" s="96"/>
      <c r="C42" s="96"/>
      <c r="D42" s="96"/>
      <c r="E42" s="96"/>
      <c r="F42" s="96"/>
      <c r="G42" s="96"/>
      <c r="H42" s="96"/>
      <c r="I42" s="96"/>
      <c r="J42" s="96"/>
    </row>
    <row r="43" spans="1:10" x14ac:dyDescent="0.25">
      <c r="A43" s="96" t="s">
        <v>205</v>
      </c>
      <c r="B43" s="96"/>
      <c r="C43" s="96"/>
      <c r="D43" s="96"/>
      <c r="E43" s="96"/>
      <c r="F43" s="96"/>
      <c r="G43" s="96"/>
      <c r="H43" s="96"/>
      <c r="I43" s="96"/>
      <c r="J43" s="96"/>
    </row>
    <row r="44" spans="1:10" x14ac:dyDescent="0.25">
      <c r="A44" s="96" t="s">
        <v>206</v>
      </c>
      <c r="B44" s="96"/>
      <c r="C44" s="96"/>
      <c r="D44" s="96"/>
      <c r="E44" s="96"/>
      <c r="F44" s="96"/>
      <c r="G44" s="96"/>
      <c r="H44" s="96"/>
      <c r="I44" s="96"/>
      <c r="J44" s="96"/>
    </row>
    <row r="45" spans="1:10" x14ac:dyDescent="0.25">
      <c r="A45" s="96" t="s">
        <v>207</v>
      </c>
      <c r="B45" s="96"/>
      <c r="C45" s="96"/>
      <c r="D45" s="96"/>
      <c r="E45" s="96"/>
      <c r="F45" s="96"/>
      <c r="G45" s="96"/>
      <c r="H45" s="96"/>
      <c r="I45" s="96"/>
      <c r="J45" s="96"/>
    </row>
    <row r="46" spans="1:10" x14ac:dyDescent="0.25">
      <c r="A46" s="96" t="s">
        <v>208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0" x14ac:dyDescent="0.25">
      <c r="A47" s="96" t="s">
        <v>209</v>
      </c>
      <c r="B47" s="96"/>
      <c r="C47" s="96"/>
      <c r="D47" s="96"/>
      <c r="E47" s="96"/>
      <c r="F47" s="96"/>
      <c r="G47" s="96"/>
      <c r="H47" s="96"/>
      <c r="I47" s="96"/>
      <c r="J47" s="96"/>
    </row>
    <row r="48" spans="1:10" x14ac:dyDescent="0.25">
      <c r="A48" s="96" t="s">
        <v>210</v>
      </c>
      <c r="B48" s="96"/>
      <c r="C48" s="96"/>
      <c r="D48" s="96"/>
      <c r="E48" s="96"/>
      <c r="F48" s="96"/>
      <c r="G48" s="96"/>
      <c r="H48" s="96"/>
      <c r="I48" s="96"/>
      <c r="J48" s="96"/>
    </row>
    <row r="49" spans="1:10" x14ac:dyDescent="0.25">
      <c r="A49" s="96" t="s">
        <v>211</v>
      </c>
      <c r="B49" s="96"/>
      <c r="C49" s="96"/>
      <c r="D49" s="96"/>
      <c r="E49" s="96"/>
      <c r="F49" s="96"/>
      <c r="G49" s="96"/>
      <c r="H49" s="96"/>
      <c r="I49" s="96"/>
      <c r="J49" s="96"/>
    </row>
    <row r="50" spans="1:10" x14ac:dyDescent="0.25">
      <c r="A50" s="96" t="s">
        <v>212</v>
      </c>
      <c r="B50" s="96"/>
      <c r="C50" s="96"/>
      <c r="D50" s="96"/>
      <c r="E50" s="96"/>
      <c r="F50" s="96"/>
      <c r="G50" s="96"/>
      <c r="H50" s="96"/>
      <c r="I50" s="96"/>
      <c r="J50" s="96"/>
    </row>
    <row r="51" spans="1:10" x14ac:dyDescent="0.25">
      <c r="A51" s="96" t="s">
        <v>213</v>
      </c>
      <c r="B51" s="96"/>
      <c r="C51" s="96"/>
      <c r="D51" s="96"/>
      <c r="E51" s="96"/>
      <c r="F51" s="96"/>
      <c r="G51" s="96"/>
      <c r="H51" s="96"/>
      <c r="I51" s="96"/>
      <c r="J51" s="96"/>
    </row>
    <row r="52" spans="1:10" x14ac:dyDescent="0.25">
      <c r="A52" s="96" t="s">
        <v>214</v>
      </c>
      <c r="B52" s="96"/>
      <c r="C52" s="96"/>
      <c r="D52" s="96"/>
      <c r="E52" s="96"/>
      <c r="F52" s="96"/>
      <c r="G52" s="96"/>
      <c r="H52" s="96"/>
      <c r="I52" s="96"/>
      <c r="J52" s="96"/>
    </row>
    <row r="53" spans="1:10" x14ac:dyDescent="0.25">
      <c r="A53" s="96" t="s">
        <v>215</v>
      </c>
      <c r="B53" s="96"/>
      <c r="C53" s="96"/>
      <c r="D53" s="96"/>
      <c r="E53" s="96"/>
      <c r="F53" s="96"/>
      <c r="G53" s="96"/>
      <c r="H53" s="96"/>
      <c r="I53" s="96"/>
      <c r="J53" s="96"/>
    </row>
    <row r="54" spans="1:10" x14ac:dyDescent="0.25">
      <c r="A54" s="96" t="s">
        <v>216</v>
      </c>
      <c r="B54" s="96"/>
      <c r="C54" s="96"/>
      <c r="D54" s="96"/>
      <c r="E54" s="96"/>
      <c r="F54" s="96"/>
      <c r="G54" s="96"/>
      <c r="H54" s="96"/>
      <c r="I54" s="96"/>
      <c r="J54" s="96"/>
    </row>
    <row r="55" spans="1:10" x14ac:dyDescent="0.25">
      <c r="A55" s="96" t="s">
        <v>217</v>
      </c>
      <c r="B55" s="96"/>
      <c r="C55" s="96"/>
      <c r="D55" s="96"/>
      <c r="E55" s="96"/>
      <c r="F55" s="96"/>
      <c r="G55" s="96"/>
      <c r="H55" s="96"/>
      <c r="I55" s="96"/>
      <c r="J55" s="96"/>
    </row>
    <row r="56" spans="1:10" x14ac:dyDescent="0.25">
      <c r="A56" s="96" t="s">
        <v>218</v>
      </c>
      <c r="B56" s="96"/>
      <c r="C56" s="96"/>
      <c r="D56" s="96"/>
      <c r="E56" s="96"/>
      <c r="F56" s="96"/>
      <c r="G56" s="96"/>
      <c r="H56" s="96"/>
      <c r="I56" s="96"/>
      <c r="J56" s="96"/>
    </row>
    <row r="57" spans="1:10" x14ac:dyDescent="0.25">
      <c r="A57" s="96" t="s">
        <v>219</v>
      </c>
      <c r="B57" s="96"/>
      <c r="C57" s="96"/>
      <c r="D57" s="96"/>
      <c r="E57" s="96"/>
      <c r="F57" s="96"/>
      <c r="G57" s="96"/>
      <c r="H57" s="96"/>
      <c r="I57" s="96"/>
      <c r="J57" s="96"/>
    </row>
    <row r="58" spans="1:10" x14ac:dyDescent="0.25">
      <c r="A58" s="96" t="s">
        <v>220</v>
      </c>
      <c r="B58" s="96"/>
      <c r="C58" s="96"/>
      <c r="D58" s="96"/>
      <c r="E58" s="96"/>
      <c r="F58" s="96"/>
      <c r="G58" s="96"/>
      <c r="H58" s="96"/>
      <c r="I58" s="96"/>
      <c r="J58" s="96"/>
    </row>
    <row r="59" spans="1:10" x14ac:dyDescent="0.25">
      <c r="A59" s="96" t="s">
        <v>221</v>
      </c>
      <c r="B59" s="96"/>
      <c r="C59" s="96"/>
      <c r="D59" s="96"/>
      <c r="E59" s="96"/>
      <c r="F59" s="96"/>
      <c r="G59" s="96"/>
      <c r="H59" s="96"/>
      <c r="I59" s="96"/>
      <c r="J59" s="96"/>
    </row>
    <row r="60" spans="1:10" x14ac:dyDescent="0.25">
      <c r="A60" s="96" t="s">
        <v>222</v>
      </c>
      <c r="B60" s="96"/>
      <c r="C60" s="96"/>
      <c r="D60" s="96"/>
      <c r="E60" s="96"/>
      <c r="F60" s="96"/>
      <c r="G60" s="96"/>
      <c r="H60" s="96"/>
      <c r="I60" s="96"/>
      <c r="J60" s="96"/>
    </row>
    <row r="61" spans="1:10" x14ac:dyDescent="0.25">
      <c r="A61" s="96" t="s">
        <v>223</v>
      </c>
      <c r="B61" s="96"/>
      <c r="C61" s="96"/>
      <c r="D61" s="96"/>
      <c r="E61" s="96"/>
      <c r="F61" s="96"/>
      <c r="G61" s="96"/>
      <c r="H61" s="96"/>
      <c r="I61" s="96"/>
      <c r="J61" s="96"/>
    </row>
    <row r="62" spans="1:10" x14ac:dyDescent="0.25">
      <c r="A62" s="96" t="s">
        <v>224</v>
      </c>
      <c r="B62" s="96"/>
      <c r="C62" s="96"/>
      <c r="D62" s="96"/>
      <c r="E62" s="96"/>
      <c r="F62" s="96"/>
      <c r="G62" s="96"/>
      <c r="H62" s="96"/>
      <c r="I62" s="96"/>
      <c r="J62" s="96"/>
    </row>
    <row r="63" spans="1:10" x14ac:dyDescent="0.25">
      <c r="A63" s="96" t="s">
        <v>225</v>
      </c>
      <c r="B63" s="96"/>
      <c r="C63" s="96"/>
      <c r="D63" s="96"/>
      <c r="E63" s="96"/>
      <c r="F63" s="96"/>
      <c r="G63" s="96"/>
      <c r="H63" s="96"/>
      <c r="I63" s="96"/>
      <c r="J63" s="96"/>
    </row>
    <row r="64" spans="1:10" x14ac:dyDescent="0.25">
      <c r="A64" s="96" t="s">
        <v>226</v>
      </c>
      <c r="B64" s="96"/>
      <c r="C64" s="96"/>
      <c r="D64" s="96"/>
      <c r="E64" s="96"/>
      <c r="F64" s="96"/>
      <c r="G64" s="96"/>
      <c r="H64" s="96"/>
      <c r="I64" s="96"/>
      <c r="J64" s="96"/>
    </row>
    <row r="65" spans="1:10" x14ac:dyDescent="0.25">
      <c r="A65" s="96" t="s">
        <v>227</v>
      </c>
      <c r="B65" s="96"/>
      <c r="C65" s="96"/>
      <c r="D65" s="96"/>
      <c r="E65" s="96"/>
      <c r="F65" s="96"/>
      <c r="G65" s="96"/>
      <c r="H65" s="96"/>
      <c r="I65" s="96"/>
      <c r="J65" s="96"/>
    </row>
    <row r="66" spans="1:10" x14ac:dyDescent="0.25">
      <c r="A66" s="96" t="s">
        <v>228</v>
      </c>
      <c r="B66" s="96"/>
      <c r="C66" s="96"/>
      <c r="D66" s="96"/>
      <c r="E66" s="96"/>
      <c r="F66" s="96"/>
      <c r="G66" s="96"/>
      <c r="H66" s="96"/>
      <c r="I66" s="96"/>
      <c r="J66" s="96"/>
    </row>
    <row r="67" spans="1:10" x14ac:dyDescent="0.25">
      <c r="A67" s="96" t="s">
        <v>229</v>
      </c>
      <c r="B67" s="96"/>
      <c r="C67" s="96"/>
      <c r="D67" s="96"/>
      <c r="E67" s="96"/>
      <c r="F67" s="96"/>
      <c r="G67" s="96"/>
      <c r="H67" s="96"/>
      <c r="I67" s="96"/>
      <c r="J67" s="96"/>
    </row>
    <row r="68" spans="1:10" x14ac:dyDescent="0.25">
      <c r="A68" s="96" t="s">
        <v>230</v>
      </c>
      <c r="B68" s="96"/>
      <c r="C68" s="96"/>
      <c r="D68" s="96"/>
      <c r="E68" s="96"/>
      <c r="F68" s="96"/>
      <c r="G68" s="96"/>
      <c r="H68" s="96"/>
      <c r="I68" s="96"/>
      <c r="J68" s="96"/>
    </row>
    <row r="69" spans="1:10" x14ac:dyDescent="0.25">
      <c r="A69" s="96" t="s">
        <v>231</v>
      </c>
      <c r="B69" s="96"/>
      <c r="C69" s="96"/>
      <c r="D69" s="96"/>
      <c r="E69" s="96"/>
      <c r="F69" s="96"/>
      <c r="G69" s="96"/>
      <c r="H69" s="96"/>
      <c r="I69" s="96"/>
      <c r="J69" s="96"/>
    </row>
    <row r="70" spans="1:10" x14ac:dyDescent="0.25">
      <c r="A70" s="96" t="s">
        <v>232</v>
      </c>
      <c r="B70" s="96"/>
      <c r="C70" s="96"/>
      <c r="D70" s="96"/>
      <c r="E70" s="96"/>
      <c r="F70" s="96"/>
      <c r="G70" s="96"/>
      <c r="H70" s="96"/>
      <c r="I70" s="96"/>
      <c r="J70" s="96"/>
    </row>
    <row r="71" spans="1:10" x14ac:dyDescent="0.25">
      <c r="A71" s="96" t="s">
        <v>233</v>
      </c>
      <c r="B71" s="96"/>
      <c r="C71" s="96"/>
      <c r="D71" s="96"/>
      <c r="E71" s="96"/>
      <c r="F71" s="96"/>
      <c r="G71" s="96"/>
      <c r="H71" s="96"/>
      <c r="I71" s="96"/>
      <c r="J71" s="96"/>
    </row>
    <row r="72" spans="1:10" x14ac:dyDescent="0.25">
      <c r="A72" s="96" t="s">
        <v>234</v>
      </c>
      <c r="B72" s="96"/>
      <c r="C72" s="96"/>
      <c r="D72" s="96"/>
      <c r="E72" s="96"/>
      <c r="F72" s="96"/>
      <c r="G72" s="96"/>
      <c r="H72" s="96"/>
      <c r="I72" s="96"/>
      <c r="J72" s="96"/>
    </row>
    <row r="73" spans="1:10" ht="15.75" thickBot="1" x14ac:dyDescent="0.3">
      <c r="A73" s="96" t="s">
        <v>235</v>
      </c>
      <c r="B73" s="96"/>
      <c r="C73" s="96"/>
      <c r="D73" s="96"/>
      <c r="E73" s="96"/>
      <c r="F73" s="96"/>
      <c r="G73" s="96"/>
      <c r="H73" s="96"/>
      <c r="I73" s="96"/>
      <c r="J73" s="96"/>
    </row>
    <row r="74" spans="1:10" hidden="1" x14ac:dyDescent="0.25">
      <c r="A74" s="96"/>
      <c r="B74" s="96"/>
      <c r="C74" s="96"/>
      <c r="D74" s="96"/>
      <c r="E74" s="96"/>
      <c r="F74" s="96"/>
      <c r="G74" s="96"/>
      <c r="H74" s="96"/>
      <c r="I74" s="96"/>
      <c r="J74" s="96"/>
    </row>
    <row r="75" spans="1:10" ht="15.75" hidden="1" thickBot="1" x14ac:dyDescent="0.3">
      <c r="A75" s="96"/>
      <c r="B75" s="96"/>
      <c r="C75" s="96"/>
      <c r="D75" s="96"/>
      <c r="E75" s="96"/>
      <c r="F75" s="96"/>
      <c r="G75" s="96"/>
      <c r="H75" s="96"/>
      <c r="I75" s="96"/>
      <c r="J75" s="96"/>
    </row>
    <row r="76" spans="1:10" ht="15.75" thickBot="1" x14ac:dyDescent="0.3">
      <c r="A76" s="97" t="s">
        <v>15</v>
      </c>
      <c r="B76" s="97" t="s">
        <v>15</v>
      </c>
      <c r="C76" s="97" t="s">
        <v>19</v>
      </c>
      <c r="D76" s="97" t="s">
        <v>19</v>
      </c>
      <c r="E76" s="97" t="s">
        <v>19</v>
      </c>
      <c r="F76" s="97" t="s">
        <v>19</v>
      </c>
      <c r="G76" s="97" t="s">
        <v>19</v>
      </c>
      <c r="H76" s="97" t="s">
        <v>19</v>
      </c>
      <c r="I76" s="97" t="s">
        <v>19</v>
      </c>
      <c r="J76" s="97" t="s">
        <v>19</v>
      </c>
    </row>
    <row r="77" spans="1:10" ht="15" customHeight="1" x14ac:dyDescent="0.25">
      <c r="A77" s="98" t="s">
        <v>158</v>
      </c>
      <c r="B77" s="98" t="s">
        <v>236</v>
      </c>
      <c r="C77" s="98"/>
      <c r="D77" s="98"/>
      <c r="E77" s="98"/>
      <c r="F77" s="98"/>
      <c r="G77" s="98"/>
      <c r="H77" s="98"/>
      <c r="I77" s="98" t="s">
        <v>158</v>
      </c>
      <c r="J77" s="98" t="s">
        <v>158</v>
      </c>
    </row>
    <row r="78" spans="1:10" x14ac:dyDescent="0.25">
      <c r="A78" s="99" t="s">
        <v>159</v>
      </c>
      <c r="B78" s="99"/>
      <c r="C78" s="96"/>
      <c r="D78" s="96"/>
      <c r="E78" s="96"/>
      <c r="F78" s="96"/>
      <c r="G78" s="96"/>
      <c r="H78" s="96"/>
      <c r="I78" s="96" t="s">
        <v>159</v>
      </c>
      <c r="J78" s="96" t="s">
        <v>159</v>
      </c>
    </row>
    <row r="79" spans="1:10" x14ac:dyDescent="0.25">
      <c r="A79" s="99" t="s">
        <v>160</v>
      </c>
      <c r="B79" s="99"/>
      <c r="C79" s="96"/>
      <c r="D79" s="96"/>
      <c r="E79" s="96"/>
      <c r="F79" s="96"/>
      <c r="G79" s="96"/>
      <c r="H79" s="96"/>
      <c r="I79" s="96" t="s">
        <v>160</v>
      </c>
      <c r="J79" s="96" t="s">
        <v>160</v>
      </c>
    </row>
    <row r="80" spans="1:10" x14ac:dyDescent="0.25">
      <c r="A80" s="99" t="s">
        <v>161</v>
      </c>
      <c r="B80" s="99"/>
      <c r="C80" s="99"/>
      <c r="D80" s="99"/>
      <c r="E80" s="99"/>
      <c r="F80" s="99"/>
      <c r="G80" s="99"/>
      <c r="H80" s="99"/>
      <c r="I80" s="99"/>
      <c r="J80" s="99"/>
    </row>
    <row r="81" spans="1:10" x14ac:dyDescent="0.25">
      <c r="A81" s="99" t="s">
        <v>162</v>
      </c>
      <c r="B81" s="100"/>
      <c r="C81" s="100"/>
      <c r="D81" s="100"/>
      <c r="E81" s="100"/>
      <c r="F81" s="100"/>
      <c r="G81" s="100"/>
      <c r="H81" s="100"/>
      <c r="I81" s="100"/>
      <c r="J81" s="100"/>
    </row>
    <row r="82" spans="1:10" x14ac:dyDescent="0.25">
      <c r="A82" s="99" t="s">
        <v>163</v>
      </c>
      <c r="B82" s="101"/>
      <c r="C82" s="101"/>
      <c r="D82" s="101"/>
      <c r="E82" s="101"/>
      <c r="F82" s="101"/>
      <c r="G82" s="101"/>
      <c r="H82" s="101"/>
      <c r="I82" s="101"/>
      <c r="J82" s="101"/>
    </row>
    <row r="83" spans="1:10" x14ac:dyDescent="0.25">
      <c r="A83" s="99" t="s">
        <v>164</v>
      </c>
      <c r="B83" s="101"/>
      <c r="C83" s="101"/>
      <c r="D83" s="101"/>
      <c r="E83" s="101"/>
      <c r="F83" s="101"/>
      <c r="G83" s="101"/>
      <c r="H83" s="101"/>
      <c r="I83" s="101"/>
      <c r="J83" s="101"/>
    </row>
    <row r="84" spans="1:10" ht="15.75" thickBot="1" x14ac:dyDescent="0.3">
      <c r="A84" s="99" t="s">
        <v>237</v>
      </c>
      <c r="B84" s="101"/>
      <c r="C84" s="101"/>
      <c r="D84" s="101"/>
      <c r="E84" s="101"/>
      <c r="F84" s="101"/>
      <c r="G84" s="101"/>
      <c r="H84" s="101"/>
      <c r="I84" s="101"/>
      <c r="J84" s="101"/>
    </row>
    <row r="85" spans="1:10" ht="15.75" hidden="1" thickBot="1" x14ac:dyDescent="0.3">
      <c r="A85" s="99"/>
      <c r="B85" s="101"/>
      <c r="C85" s="101"/>
      <c r="D85" s="101"/>
      <c r="E85" s="101"/>
      <c r="F85" s="101"/>
      <c r="G85" s="101"/>
      <c r="H85" s="101"/>
      <c r="I85" s="101"/>
      <c r="J85" s="101"/>
    </row>
    <row r="86" spans="1:10" hidden="1" x14ac:dyDescent="0.25">
      <c r="A86" s="99"/>
      <c r="B86" s="101"/>
      <c r="C86" s="101"/>
      <c r="D86" s="101"/>
      <c r="E86" s="101"/>
      <c r="F86" s="101"/>
      <c r="G86" s="101"/>
      <c r="H86" s="101"/>
      <c r="I86" s="101"/>
      <c r="J86" s="101"/>
    </row>
    <row r="87" spans="1:10" hidden="1" x14ac:dyDescent="0.25">
      <c r="A87" s="99"/>
      <c r="B87" s="101"/>
      <c r="C87" s="101"/>
      <c r="D87" s="101"/>
      <c r="E87" s="101"/>
      <c r="F87" s="101"/>
      <c r="G87" s="101"/>
      <c r="H87" s="101"/>
      <c r="I87" s="101"/>
      <c r="J87" s="101"/>
    </row>
    <row r="88" spans="1:10" hidden="1" x14ac:dyDescent="0.25">
      <c r="A88" s="99"/>
      <c r="B88" s="102"/>
      <c r="C88" s="102"/>
      <c r="D88" s="102"/>
      <c r="E88" s="102"/>
      <c r="F88" s="102"/>
      <c r="G88" s="102"/>
      <c r="H88" s="102"/>
      <c r="I88" s="102"/>
      <c r="J88" s="102"/>
    </row>
    <row r="89" spans="1:10" hidden="1" x14ac:dyDescent="0.25">
      <c r="A89" s="99"/>
      <c r="B89" s="102"/>
      <c r="C89" s="102"/>
      <c r="D89" s="102"/>
      <c r="E89" s="102"/>
      <c r="F89" s="102"/>
      <c r="G89" s="102"/>
      <c r="H89" s="102"/>
      <c r="I89" s="102"/>
      <c r="J89" s="102"/>
    </row>
    <row r="90" spans="1:10" hidden="1" x14ac:dyDescent="0.25">
      <c r="A90" s="99"/>
      <c r="B90" s="102"/>
      <c r="C90" s="102"/>
      <c r="D90" s="102"/>
      <c r="E90" s="102"/>
      <c r="F90" s="102"/>
      <c r="G90" s="102"/>
      <c r="H90" s="102"/>
      <c r="I90" s="102"/>
      <c r="J90" s="102"/>
    </row>
    <row r="91" spans="1:10" hidden="1" x14ac:dyDescent="0.25">
      <c r="A91" s="99"/>
      <c r="B91" s="102"/>
      <c r="C91" s="102"/>
      <c r="D91" s="102"/>
      <c r="E91" s="102"/>
      <c r="F91" s="102"/>
      <c r="G91" s="102"/>
      <c r="H91" s="102"/>
      <c r="I91" s="102"/>
      <c r="J91" s="102"/>
    </row>
    <row r="92" spans="1:10" hidden="1" x14ac:dyDescent="0.25">
      <c r="A92" s="99"/>
      <c r="B92" s="102"/>
      <c r="C92" s="102"/>
      <c r="D92" s="102"/>
      <c r="E92" s="102"/>
      <c r="F92" s="102"/>
      <c r="G92" s="102"/>
      <c r="H92" s="102"/>
      <c r="I92" s="102"/>
      <c r="J92" s="102"/>
    </row>
    <row r="93" spans="1:10" hidden="1" x14ac:dyDescent="0.25">
      <c r="A93" s="99"/>
      <c r="B93" s="102"/>
      <c r="C93" s="102"/>
      <c r="D93" s="102"/>
      <c r="E93" s="102"/>
      <c r="F93" s="102"/>
      <c r="G93" s="102"/>
      <c r="H93" s="102"/>
      <c r="I93" s="102"/>
      <c r="J93" s="102"/>
    </row>
    <row r="94" spans="1:10" hidden="1" x14ac:dyDescent="0.25">
      <c r="A94" s="99"/>
      <c r="B94" s="102"/>
      <c r="C94" s="102"/>
      <c r="D94" s="102"/>
      <c r="E94" s="102"/>
      <c r="F94" s="102"/>
      <c r="G94" s="102"/>
      <c r="H94" s="102"/>
      <c r="I94" s="102"/>
      <c r="J94" s="102"/>
    </row>
    <row r="95" spans="1:10" hidden="1" x14ac:dyDescent="0.25">
      <c r="A95" s="99"/>
      <c r="B95" s="102"/>
      <c r="C95" s="102"/>
      <c r="D95" s="102"/>
      <c r="E95" s="102"/>
      <c r="F95" s="102"/>
      <c r="G95" s="102"/>
      <c r="H95" s="102"/>
      <c r="I95" s="102"/>
      <c r="J95" s="102"/>
    </row>
    <row r="96" spans="1:10" hidden="1" x14ac:dyDescent="0.25">
      <c r="A96" s="99"/>
      <c r="B96" s="102"/>
      <c r="C96" s="102"/>
      <c r="D96" s="102"/>
      <c r="E96" s="102"/>
      <c r="F96" s="102"/>
      <c r="G96" s="102"/>
      <c r="H96" s="102"/>
      <c r="I96" s="102"/>
      <c r="J96" s="102"/>
    </row>
    <row r="97" spans="1:10" hidden="1" x14ac:dyDescent="0.25">
      <c r="A97" s="99"/>
      <c r="B97" s="102"/>
      <c r="C97" s="102"/>
      <c r="D97" s="102"/>
      <c r="E97" s="102"/>
      <c r="F97" s="102"/>
      <c r="G97" s="102"/>
      <c r="H97" s="102"/>
      <c r="I97" s="102"/>
      <c r="J97" s="102"/>
    </row>
    <row r="98" spans="1:10" hidden="1" x14ac:dyDescent="0.25">
      <c r="A98" s="99"/>
      <c r="B98" s="102"/>
      <c r="C98" s="102"/>
      <c r="D98" s="102"/>
      <c r="E98" s="102"/>
      <c r="F98" s="102"/>
      <c r="G98" s="102"/>
      <c r="H98" s="102"/>
      <c r="I98" s="102"/>
      <c r="J98" s="102"/>
    </row>
    <row r="99" spans="1:10" hidden="1" x14ac:dyDescent="0.25">
      <c r="A99" s="99"/>
      <c r="B99" s="102"/>
      <c r="C99" s="102"/>
      <c r="D99" s="102"/>
      <c r="E99" s="102"/>
      <c r="F99" s="102"/>
      <c r="G99" s="102"/>
      <c r="H99" s="102"/>
      <c r="I99" s="102"/>
      <c r="J99" s="102"/>
    </row>
    <row r="100" spans="1:10" hidden="1" x14ac:dyDescent="0.25">
      <c r="A100" s="99"/>
      <c r="B100" s="102"/>
      <c r="C100" s="102"/>
      <c r="D100" s="102"/>
      <c r="E100" s="102"/>
      <c r="F100" s="102"/>
      <c r="G100" s="102"/>
      <c r="H100" s="102"/>
      <c r="I100" s="102"/>
      <c r="J100" s="102"/>
    </row>
    <row r="101" spans="1:10" hidden="1" x14ac:dyDescent="0.25">
      <c r="A101" s="99"/>
      <c r="B101" s="102"/>
      <c r="C101" s="102"/>
      <c r="D101" s="102"/>
      <c r="E101" s="102"/>
      <c r="F101" s="102"/>
      <c r="G101" s="102"/>
      <c r="H101" s="102"/>
      <c r="I101" s="102"/>
      <c r="J101" s="102"/>
    </row>
    <row r="102" spans="1:10" ht="15.75" hidden="1" thickBot="1" x14ac:dyDescent="0.3">
      <c r="A102" s="99"/>
      <c r="B102" s="102"/>
      <c r="C102" s="102"/>
      <c r="D102" s="103"/>
      <c r="E102" s="102"/>
      <c r="F102" s="102"/>
      <c r="G102" s="102"/>
      <c r="H102" s="102"/>
      <c r="I102" s="102"/>
      <c r="J102" s="102"/>
    </row>
    <row r="103" spans="1:10" ht="15.75" thickBot="1" x14ac:dyDescent="0.3">
      <c r="A103" s="104" t="s">
        <v>52</v>
      </c>
      <c r="B103" s="104" t="s">
        <v>51</v>
      </c>
      <c r="C103" s="93" t="s">
        <v>53</v>
      </c>
      <c r="D103" s="105"/>
      <c r="E103" s="106"/>
      <c r="F103" s="104" t="s">
        <v>66</v>
      </c>
      <c r="G103" s="104" t="s">
        <v>71</v>
      </c>
      <c r="H103" s="104" t="s">
        <v>68</v>
      </c>
      <c r="I103" s="104" t="s">
        <v>69</v>
      </c>
      <c r="J103" s="104" t="s">
        <v>70</v>
      </c>
    </row>
    <row r="104" spans="1:10" ht="15.75" thickBot="1" x14ac:dyDescent="0.3">
      <c r="A104" s="107" t="s">
        <v>20</v>
      </c>
      <c r="B104" s="103" t="s">
        <v>21</v>
      </c>
      <c r="C104" s="102" t="s">
        <v>22</v>
      </c>
      <c r="D104" s="108"/>
      <c r="E104" s="108"/>
      <c r="F104" s="107" t="s">
        <v>20</v>
      </c>
      <c r="G104" s="173" t="s">
        <v>3</v>
      </c>
      <c r="H104" s="107" t="s">
        <v>20</v>
      </c>
      <c r="I104" s="107" t="s">
        <v>20</v>
      </c>
      <c r="J104" s="107" t="s">
        <v>20</v>
      </c>
    </row>
    <row r="105" spans="1:10" ht="15.75" thickBot="1" x14ac:dyDescent="0.3">
      <c r="A105" s="107" t="s">
        <v>143</v>
      </c>
      <c r="B105" s="109"/>
      <c r="C105" s="103" t="s">
        <v>21</v>
      </c>
      <c r="D105" s="108"/>
      <c r="E105" s="108"/>
      <c r="F105" s="107" t="s">
        <v>143</v>
      </c>
      <c r="G105" s="174" t="s">
        <v>12</v>
      </c>
      <c r="H105" s="107" t="s">
        <v>143</v>
      </c>
      <c r="I105" s="107" t="s">
        <v>143</v>
      </c>
      <c r="J105" s="107" t="s">
        <v>143</v>
      </c>
    </row>
    <row r="106" spans="1:10" ht="15.75" thickBot="1" x14ac:dyDescent="0.3">
      <c r="A106" s="111" t="s">
        <v>21</v>
      </c>
      <c r="B106" s="112"/>
      <c r="C106" s="112"/>
      <c r="D106" s="113"/>
      <c r="E106" s="108"/>
      <c r="F106" s="111" t="s">
        <v>21</v>
      </c>
      <c r="G106" s="176" t="s">
        <v>13</v>
      </c>
      <c r="H106" s="111" t="s">
        <v>21</v>
      </c>
      <c r="I106" s="111" t="s">
        <v>21</v>
      </c>
      <c r="J106" s="111" t="s">
        <v>21</v>
      </c>
    </row>
    <row r="107" spans="1:10" x14ac:dyDescent="0.25">
      <c r="A107" s="111" t="s">
        <v>22</v>
      </c>
      <c r="B107" s="108"/>
      <c r="C107" s="114"/>
      <c r="D107" s="108"/>
      <c r="E107" s="112"/>
      <c r="F107" s="111" t="s">
        <v>22</v>
      </c>
      <c r="G107" s="174"/>
      <c r="H107" s="111" t="s">
        <v>22</v>
      </c>
      <c r="I107" s="111" t="s">
        <v>22</v>
      </c>
      <c r="J107" s="111" t="s">
        <v>22</v>
      </c>
    </row>
    <row r="108" spans="1:10" x14ac:dyDescent="0.25">
      <c r="A108" s="111" t="s">
        <v>32</v>
      </c>
      <c r="B108" s="108"/>
      <c r="C108" s="114"/>
      <c r="D108" s="108"/>
      <c r="E108" s="112"/>
      <c r="F108" s="111" t="s">
        <v>32</v>
      </c>
      <c r="G108" s="174"/>
      <c r="H108" s="111" t="s">
        <v>32</v>
      </c>
      <c r="I108" s="111" t="s">
        <v>32</v>
      </c>
      <c r="J108" s="111" t="s">
        <v>32</v>
      </c>
    </row>
    <row r="109" spans="1:10" x14ac:dyDescent="0.25">
      <c r="A109" s="111" t="s">
        <v>23</v>
      </c>
      <c r="B109" s="108"/>
      <c r="C109" s="114"/>
      <c r="D109" s="108"/>
      <c r="E109" s="112"/>
      <c r="F109" s="111" t="s">
        <v>23</v>
      </c>
      <c r="G109" s="175"/>
      <c r="H109" s="111" t="s">
        <v>23</v>
      </c>
      <c r="I109" s="111" t="s">
        <v>23</v>
      </c>
      <c r="J109" s="111" t="s">
        <v>23</v>
      </c>
    </row>
    <row r="110" spans="1:10" x14ac:dyDescent="0.25">
      <c r="A110" s="111" t="s">
        <v>24</v>
      </c>
      <c r="B110" s="108"/>
      <c r="C110" s="114"/>
      <c r="D110" s="108"/>
      <c r="E110" s="112"/>
      <c r="F110" s="111" t="s">
        <v>24</v>
      </c>
      <c r="G110" s="174"/>
      <c r="H110" s="111" t="s">
        <v>24</v>
      </c>
      <c r="I110" s="111" t="s">
        <v>24</v>
      </c>
      <c r="J110" s="111" t="s">
        <v>24</v>
      </c>
    </row>
    <row r="111" spans="1:10" x14ac:dyDescent="0.25">
      <c r="A111" s="111" t="s">
        <v>25</v>
      </c>
      <c r="B111" s="108"/>
      <c r="C111" s="114"/>
      <c r="D111" s="108"/>
      <c r="E111" s="112"/>
      <c r="F111" s="111" t="s">
        <v>25</v>
      </c>
      <c r="G111" s="174"/>
      <c r="H111" s="111" t="s">
        <v>25</v>
      </c>
      <c r="I111" s="111" t="s">
        <v>25</v>
      </c>
      <c r="J111" s="111" t="s">
        <v>25</v>
      </c>
    </row>
    <row r="112" spans="1:10" x14ac:dyDescent="0.25">
      <c r="A112" s="111" t="s">
        <v>26</v>
      </c>
      <c r="B112" s="108"/>
      <c r="C112" s="114"/>
      <c r="D112" s="108"/>
      <c r="E112" s="112"/>
      <c r="F112" s="111" t="s">
        <v>26</v>
      </c>
      <c r="G112" s="107"/>
      <c r="H112" s="111" t="s">
        <v>26</v>
      </c>
      <c r="I112" s="111" t="s">
        <v>26</v>
      </c>
      <c r="J112" s="111" t="s">
        <v>26</v>
      </c>
    </row>
    <row r="113" spans="1:10" x14ac:dyDescent="0.25">
      <c r="A113" s="111" t="s">
        <v>27</v>
      </c>
      <c r="B113" s="108"/>
      <c r="C113" s="114"/>
      <c r="D113" s="108"/>
      <c r="E113" s="112"/>
      <c r="F113" s="111" t="s">
        <v>27</v>
      </c>
      <c r="G113" s="107"/>
      <c r="H113" s="111" t="s">
        <v>27</v>
      </c>
      <c r="I113" s="111" t="s">
        <v>27</v>
      </c>
      <c r="J113" s="111" t="s">
        <v>27</v>
      </c>
    </row>
    <row r="114" spans="1:10" x14ac:dyDescent="0.25">
      <c r="A114" s="111" t="s">
        <v>28</v>
      </c>
      <c r="B114" s="108"/>
      <c r="C114" s="114"/>
      <c r="D114" s="108"/>
      <c r="E114" s="112"/>
      <c r="F114" s="111" t="s">
        <v>28</v>
      </c>
      <c r="G114" s="107"/>
      <c r="H114" s="111" t="s">
        <v>28</v>
      </c>
      <c r="I114" s="111" t="s">
        <v>28</v>
      </c>
      <c r="J114" s="111" t="s">
        <v>28</v>
      </c>
    </row>
    <row r="115" spans="1:10" x14ac:dyDescent="0.25">
      <c r="A115" s="111" t="s">
        <v>29</v>
      </c>
      <c r="B115" s="108"/>
      <c r="C115" s="114"/>
      <c r="D115" s="108"/>
      <c r="E115" s="112"/>
      <c r="F115" s="111" t="s">
        <v>29</v>
      </c>
      <c r="G115" s="107"/>
      <c r="H115" s="111" t="s">
        <v>29</v>
      </c>
      <c r="I115" s="111" t="s">
        <v>29</v>
      </c>
      <c r="J115" s="111" t="s">
        <v>29</v>
      </c>
    </row>
    <row r="116" spans="1:10" x14ac:dyDescent="0.25">
      <c r="A116" s="111" t="s">
        <v>30</v>
      </c>
      <c r="B116" s="108"/>
      <c r="C116" s="114"/>
      <c r="D116" s="108"/>
      <c r="E116" s="112"/>
      <c r="F116" s="111" t="s">
        <v>30</v>
      </c>
      <c r="G116" s="107"/>
      <c r="H116" s="111" t="s">
        <v>30</v>
      </c>
      <c r="I116" s="111" t="s">
        <v>30</v>
      </c>
      <c r="J116" s="111" t="s">
        <v>30</v>
      </c>
    </row>
    <row r="117" spans="1:10" x14ac:dyDescent="0.25">
      <c r="A117" s="111" t="s">
        <v>31</v>
      </c>
      <c r="B117" s="108"/>
      <c r="C117" s="114"/>
      <c r="D117" s="108"/>
      <c r="E117" s="112"/>
      <c r="F117" s="111" t="s">
        <v>31</v>
      </c>
      <c r="G117" s="107"/>
      <c r="H117" s="111" t="s">
        <v>31</v>
      </c>
      <c r="I117" s="111" t="s">
        <v>31</v>
      </c>
      <c r="J117" s="111" t="s">
        <v>31</v>
      </c>
    </row>
    <row r="118" spans="1:10" ht="15.75" thickBot="1" x14ac:dyDescent="0.3">
      <c r="A118" s="115" t="s">
        <v>67</v>
      </c>
      <c r="B118" s="108"/>
      <c r="C118" s="114"/>
      <c r="D118" s="108"/>
      <c r="E118" s="112"/>
      <c r="F118" s="115" t="s">
        <v>67</v>
      </c>
      <c r="G118" s="107"/>
      <c r="H118" s="115" t="s">
        <v>67</v>
      </c>
      <c r="I118" s="115" t="s">
        <v>67</v>
      </c>
      <c r="J118" s="111" t="s">
        <v>67</v>
      </c>
    </row>
    <row r="119" spans="1:10" ht="15.75" thickBot="1" x14ac:dyDescent="0.3">
      <c r="A119" s="108"/>
      <c r="B119" s="108"/>
      <c r="C119" s="114"/>
      <c r="D119" s="108"/>
      <c r="E119" s="112"/>
      <c r="F119" s="110"/>
      <c r="G119" s="110"/>
      <c r="H119" s="110"/>
      <c r="I119" s="110"/>
      <c r="J119" s="115" t="s">
        <v>17</v>
      </c>
    </row>
    <row r="120" spans="1:10" x14ac:dyDescent="0.25">
      <c r="A120" s="108"/>
      <c r="B120" s="108"/>
      <c r="C120" s="114"/>
      <c r="D120" s="108"/>
      <c r="E120" s="112"/>
      <c r="F120" s="110"/>
      <c r="G120" s="110"/>
      <c r="H120" s="110"/>
      <c r="I120" s="110"/>
      <c r="J120" s="116"/>
    </row>
    <row r="121" spans="1:10" x14ac:dyDescent="0.25">
      <c r="A121" s="118"/>
      <c r="C121" s="141"/>
      <c r="D121" s="142"/>
      <c r="E121" s="140"/>
    </row>
    <row r="122" spans="1:10" ht="15.75" thickBot="1" x14ac:dyDescent="0.3">
      <c r="A122" s="119"/>
      <c r="C122" s="121"/>
      <c r="D122" s="116"/>
      <c r="H122" s="122"/>
    </row>
    <row r="123" spans="1:10" ht="15.75" thickBot="1" x14ac:dyDescent="0.3">
      <c r="A123" s="143" t="s">
        <v>73</v>
      </c>
      <c r="B123" s="144" t="s">
        <v>47</v>
      </c>
      <c r="C123" s="143" t="s">
        <v>91</v>
      </c>
      <c r="D123" s="145" t="s">
        <v>42</v>
      </c>
      <c r="E123" s="143" t="s">
        <v>78</v>
      </c>
      <c r="F123" s="143" t="s">
        <v>135</v>
      </c>
      <c r="G123" s="147"/>
      <c r="H123" s="147"/>
      <c r="I123" s="147"/>
    </row>
    <row r="124" spans="1:10" x14ac:dyDescent="0.25">
      <c r="A124" s="117" t="s">
        <v>144</v>
      </c>
      <c r="B124" s="137" t="s">
        <v>75</v>
      </c>
      <c r="C124" s="117" t="s">
        <v>92</v>
      </c>
      <c r="D124" s="117" t="s">
        <v>43</v>
      </c>
      <c r="E124" s="117" t="s">
        <v>79</v>
      </c>
      <c r="F124" s="191" t="s">
        <v>136</v>
      </c>
      <c r="G124" s="147"/>
      <c r="H124" s="147"/>
      <c r="I124" s="147"/>
    </row>
    <row r="125" spans="1:10" ht="15.75" thickBot="1" x14ac:dyDescent="0.3">
      <c r="A125" s="107" t="s">
        <v>145</v>
      </c>
      <c r="B125" s="138" t="s">
        <v>150</v>
      </c>
      <c r="C125" s="107" t="s">
        <v>93</v>
      </c>
      <c r="D125" s="107" t="s">
        <v>44</v>
      </c>
      <c r="E125" s="107" t="s">
        <v>80</v>
      </c>
      <c r="F125" s="192" t="s">
        <v>137</v>
      </c>
      <c r="G125" s="147"/>
      <c r="H125" s="147"/>
      <c r="I125" s="147"/>
    </row>
    <row r="126" spans="1:10" ht="15.75" thickBot="1" x14ac:dyDescent="0.3">
      <c r="A126" s="107" t="s">
        <v>146</v>
      </c>
      <c r="B126" s="138" t="s">
        <v>151</v>
      </c>
      <c r="C126" s="107" t="s">
        <v>94</v>
      </c>
      <c r="D126" s="115" t="s">
        <v>45</v>
      </c>
      <c r="E126" s="107" t="s">
        <v>81</v>
      </c>
      <c r="F126" s="146"/>
      <c r="G126" s="147"/>
      <c r="H126" s="147"/>
      <c r="I126" s="147"/>
    </row>
    <row r="127" spans="1:10" ht="15.75" thickBot="1" x14ac:dyDescent="0.3">
      <c r="A127" s="107" t="s">
        <v>147</v>
      </c>
      <c r="B127" s="139" t="s">
        <v>76</v>
      </c>
      <c r="C127" s="136" t="s">
        <v>95</v>
      </c>
      <c r="E127" s="107" t="s">
        <v>82</v>
      </c>
    </row>
    <row r="128" spans="1:10" ht="15.75" thickBot="1" x14ac:dyDescent="0.3">
      <c r="A128" s="107" t="s">
        <v>148</v>
      </c>
      <c r="B128" s="136" t="s">
        <v>77</v>
      </c>
      <c r="C128" s="120"/>
      <c r="E128" s="107" t="s">
        <v>83</v>
      </c>
    </row>
    <row r="129" spans="1:7" ht="15.75" thickBot="1" x14ac:dyDescent="0.3">
      <c r="A129" s="136" t="s">
        <v>149</v>
      </c>
      <c r="B129" s="119"/>
      <c r="C129" s="121"/>
      <c r="E129" s="107" t="s">
        <v>84</v>
      </c>
    </row>
    <row r="130" spans="1:7" x14ac:dyDescent="0.25">
      <c r="C130" s="140"/>
      <c r="E130" s="107" t="s">
        <v>85</v>
      </c>
    </row>
    <row r="131" spans="1:7" x14ac:dyDescent="0.25">
      <c r="C131" s="140"/>
      <c r="E131" s="107" t="s">
        <v>86</v>
      </c>
    </row>
    <row r="132" spans="1:7" x14ac:dyDescent="0.25">
      <c r="C132" s="140"/>
      <c r="E132" s="107" t="s">
        <v>87</v>
      </c>
    </row>
    <row r="133" spans="1:7" ht="15.75" thickBot="1" x14ac:dyDescent="0.3">
      <c r="C133" s="140"/>
      <c r="E133" s="107" t="s">
        <v>88</v>
      </c>
    </row>
    <row r="134" spans="1:7" x14ac:dyDescent="0.25">
      <c r="C134" s="140"/>
      <c r="E134" s="177"/>
    </row>
    <row r="135" spans="1:7" x14ac:dyDescent="0.25">
      <c r="C135" s="140"/>
      <c r="E135" s="119"/>
    </row>
    <row r="136" spans="1:7" x14ac:dyDescent="0.25">
      <c r="C136" s="140"/>
      <c r="E136" s="119"/>
    </row>
    <row r="137" spans="1:7" x14ac:dyDescent="0.25">
      <c r="C137" s="140"/>
      <c r="E137" s="119"/>
    </row>
    <row r="138" spans="1:7" x14ac:dyDescent="0.25">
      <c r="C138" s="140"/>
      <c r="E138" s="119"/>
    </row>
    <row r="139" spans="1:7" x14ac:dyDescent="0.25">
      <c r="C139" s="140"/>
      <c r="E139" s="119"/>
    </row>
    <row r="140" spans="1:7" x14ac:dyDescent="0.25">
      <c r="C140" s="140"/>
      <c r="E140" s="119"/>
    </row>
    <row r="141" spans="1:7" x14ac:dyDescent="0.25">
      <c r="C141" s="140"/>
      <c r="E141" s="119"/>
    </row>
    <row r="142" spans="1:7" x14ac:dyDescent="0.25">
      <c r="C142" s="140"/>
    </row>
    <row r="144" spans="1:7" hidden="1" x14ac:dyDescent="0.25">
      <c r="A144" s="94" t="s">
        <v>72</v>
      </c>
      <c r="B144" s="94" t="s">
        <v>152</v>
      </c>
      <c r="C144" s="94" t="s">
        <v>153</v>
      </c>
      <c r="G144" s="94" t="s">
        <v>89</v>
      </c>
    </row>
    <row r="145" spans="1:7" hidden="1" x14ac:dyDescent="0.25">
      <c r="A145" s="94" t="b">
        <f>IF(Barèmes!$C4="Frais de déplacement voiture", IF(OR((Barèmes!$D4="2CV ou moins"),(Barèmes!$D4="3 CV")),IF(Barèmes!$E4&lt;=5000,Barèmes!$E4*0.41,IF(Barèmes!$E4&lt;=20000,Barèmes!$E4*0.245+824,Barèmes!$E4*0.286)),IF(Barèmes!$D4="4 CV",IF(Barèmes!$E4&lt;=5000,Barèmes!$E4*0.493,IF(Barèmes!$E4&lt;=20000,Barèmes!$E4*0.277+1082,Barèmes!$E4*0.332)),IF(Barèmes!$D4="5 CV",IF(Barèmes!$E4&lt;=5000,Barèmes!$E4*0.543,IF(Barèmes!$E4&lt;=20000,Barèmes!$E4*0.305+1188,Barèmes!$E4*0.364)),IF(Barèmes!$D4="6 CV",IF(Barèmes!$E4&lt;=5000,Barèmes!$E4*0.568,IF(Barèmes!$E4&lt;=20000,Barèmes!$E4*0.32+1244,Barèmes!$E4*0.382)),IF(Barèmes!$D4="7 CVou plus", IF(Barèmes!$E4&lt;=5000,Barèmes!$E4*0.595,IF(Barèmes!$E4&lt;=20000,Barèmes!$E4*0.337+1288,Barèmes!$E4*0.401))))))))</f>
        <v>0</v>
      </c>
      <c r="B145" s="94" t="b">
        <f>IF(Barèmes!$C4="Frais de déplacement moto", IF(Barèmes!$D4="2 CV ou moins", IF(Barèmes!$E4&lt;=3000,Barèmes!$E4*0.338,IF(Barèmes!$E4&lt;=6000,Barèmes!$E4*0.084+760,Barèmes!$E4*0.211)), IF(OR((Barèmes!$D4="3 CV"),(Barèmes!$D4="4 CV"),(Barèmes!$D4="5 CV")),IF(Barèmes!$E4&lt;=3000,Barèmes!$E4*0.4,IF(Barèmes!$E4&lt;=6000,Barèmes!$E4*0.07+989,Barèmes!$E4*0.235)),IF(OR((Barèmes!$D4="6 CV"),(Barèmes!$D4="7 CV ou plus")),IF(Barèmes!$E4&lt;=3000,Barèmes!$E4*0.518,IF(Barèmes!$E4&lt;=6000,Barèmes!$E4*0.067+1351,Barèmes!$E4*0.292)),IF(Barèmes!$D4="7 CV ou plus",IF(Barèmes!$E4&lt;=3000,Barèmes!$E4*0.518,IF(Barèmes!$E4&lt;=6000,Barèmes!$E4*0.067+1351,Barèmes!$E4*0.292)))))))</f>
        <v>0</v>
      </c>
      <c r="C145" s="94" t="b">
        <f>IF(Barèmes!$C4="Frais de déplacement cyclomoteur", IF(Barèmes!$E4&lt;=2000,Barèmes!$E4*0.269,IF(Barèmes!$E4&lt;=5000,Barèmes!$E4*0.063+412,Barèmes!$E4*0.146)))</f>
        <v>0</v>
      </c>
      <c r="G145" s="94">
        <v>1</v>
      </c>
    </row>
    <row r="146" spans="1:7" hidden="1" x14ac:dyDescent="0.25">
      <c r="A146" s="94" t="b">
        <f>IF(Barèmes!$C5="Frais de déplacement voiture", IF(OR((Barèmes!$D5="2CV ou moins"),(Barèmes!$D5="3 CV")),IF(Barèmes!$E5&lt;=5000,Barèmes!$E5*0.41,IF(Barèmes!$E5&lt;=20000,Barèmes!$E5*0.245+824,Barèmes!$E5*0.286)),IF(Barèmes!$D5="4 CV",IF(Barèmes!$E5&lt;=5000,Barèmes!$E5*0.493,IF(Barèmes!$E5&lt;=20000,Barèmes!$E5*0.277+1082,Barèmes!$E5*0.332)),IF(Barèmes!$D5="5 CV",IF(Barèmes!$E5&lt;=5000,Barèmes!$E5*0.543,IF(Barèmes!$E5&lt;=20000,Barèmes!$E5*0.305+1188,Barèmes!$E5*0.364)),IF(Barèmes!$D5="6 CV",IF(Barèmes!$E5&lt;=5000,Barèmes!$E5*0.568,IF(Barèmes!$E5&lt;=20000,Barèmes!$E5*0.32+1244,Barèmes!$E5*0.382)),IF(Barèmes!$D5="7 CVou plus", IF(Barèmes!$E5&lt;=5000,Barèmes!$E5*0.595,IF(Barèmes!$E5&lt;=20000,Barèmes!$E5*0.337+1288,Barèmes!$E5*0.401))))))))</f>
        <v>0</v>
      </c>
      <c r="B146" s="94" t="b">
        <f>IF(Barèmes!$C5="Frais de déplacement moto", IF(Barèmes!$D5="2 CV ou moins", IF(Barèmes!$E5&lt;=3000,Barèmes!$E5*0.338,IF(Barèmes!$E5&lt;=6000,Barèmes!$E5*0.084+760,Barèmes!$E5*0.211)), IF(OR((Barèmes!$D5="3 CV"),(Barèmes!$D5="4 CV"),(Barèmes!$D5="5 CV")),IF(Barèmes!$E5&lt;=3000,Barèmes!$E5*0.4,IF(Barèmes!$E5&lt;=6000,Barèmes!$E5*0.07+989,Barèmes!$E5*0.235)),IF(OR((Barèmes!$D5="6 CV"),(Barèmes!$D5="7 CV ou plus")),IF(Barèmes!$E5&lt;=3000,Barèmes!$E5*0.518,IF(Barèmes!$E5&lt;=6000,Barèmes!$E5*0.067+1351,Barèmes!$E5*0.292)),IF(Barèmes!$D5="7 CV ou plus",IF(Barèmes!$E5&lt;=3000,Barèmes!$E5*0.518,IF(Barèmes!$E5&lt;=6000,Barèmes!$E5*0.067+1351,Barèmes!$E5*0.292)))))))</f>
        <v>0</v>
      </c>
      <c r="C146" s="94" t="b">
        <f>IF(Barèmes!$C5="Frais de déplacement cyclomoteur", IF(Barèmes!$E5&lt;=2000,Barèmes!$E5*0.269,IF(Barèmes!$E5&lt;=5000,Barèmes!$E5*0.063+412,Barèmes!$E5*0.146)))</f>
        <v>0</v>
      </c>
      <c r="G146" s="94">
        <v>2</v>
      </c>
    </row>
    <row r="147" spans="1:7" hidden="1" x14ac:dyDescent="0.25">
      <c r="A147" s="94" t="b">
        <f>IF(Barèmes!$C6="Frais de déplacement voiture", IF(OR((Barèmes!$D6="2CV ou moins"),(Barèmes!$D6="3 CV")),IF(Barèmes!$E6&lt;=5000,Barèmes!$E6*0.41,IF(Barèmes!$E6&lt;=20000,Barèmes!$E6*0.245+824,Barèmes!$E6*0.286)),IF(Barèmes!$D6="4 CV",IF(Barèmes!$E6&lt;=5000,Barèmes!$E6*0.493,IF(Barèmes!$E6&lt;=20000,Barèmes!$E6*0.277+1082,Barèmes!$E6*0.332)),IF(Barèmes!$D6="5 CV",IF(Barèmes!$E6&lt;=5000,Barèmes!$E6*0.543,IF(Barèmes!$E6&lt;=20000,Barèmes!$E6*0.305+1188,Barèmes!$E6*0.364)),IF(Barèmes!$D6="6 CV",IF(Barèmes!$E6&lt;=5000,Barèmes!$E6*0.568,IF(Barèmes!$E6&lt;=20000,Barèmes!$E6*0.32+1244,Barèmes!$E6*0.382)),IF(Barèmes!$D6="7 CVou plus", IF(Barèmes!$E6&lt;=5000,Barèmes!$E6*0.595,IF(Barèmes!$E6&lt;=20000,Barèmes!$E6*0.337+1288,Barèmes!$E6*0.401))))))))</f>
        <v>0</v>
      </c>
      <c r="B147" s="94" t="b">
        <f>IF(Barèmes!$C6="Frais de déplacement moto", IF(Barèmes!$D6="2 CV ou moins", IF(Barèmes!$E6&lt;=3000,Barèmes!$E6*0.338,IF(Barèmes!$E6&lt;=6000,Barèmes!$E6*0.084+760,Barèmes!$E6*0.211)), IF(OR((Barèmes!$D6="3 CV"),(Barèmes!$D6="4 CV"),(Barèmes!$D6="5 CV")),IF(Barèmes!$E6&lt;=3000,Barèmes!$E6*0.4,IF(Barèmes!$E6&lt;=6000,Barèmes!$E6*0.07+989,Barèmes!$E6*0.235)),IF(OR((Barèmes!$D6="6 CV"),(Barèmes!$D6="7 CV ou plus")),IF(Barèmes!$E6&lt;=3000,Barèmes!$E6*0.518,IF(Barèmes!$E6&lt;=6000,Barèmes!$E6*0.067+1351,Barèmes!$E6*0.292)),IF(Barèmes!$D6="7 CV ou plus",IF(Barèmes!$E6&lt;=3000,Barèmes!$E6*0.518,IF(Barèmes!$E6&lt;=6000,Barèmes!$E6*0.067+1351,Barèmes!$E6*0.292)))))))</f>
        <v>0</v>
      </c>
      <c r="C147" s="94" t="b">
        <f>IF(Barèmes!$C6="Frais de déplacement cyclomoteur", IF(Barèmes!$E6&lt;=2000,Barèmes!$E6*0.269,IF(Barèmes!$E6&lt;=5000,Barèmes!$E6*0.063+412,Barèmes!$E6*0.146)))</f>
        <v>0</v>
      </c>
      <c r="G147" s="94">
        <v>3</v>
      </c>
    </row>
    <row r="148" spans="1:7" hidden="1" x14ac:dyDescent="0.25">
      <c r="A148" s="94" t="b">
        <f>IF(Barèmes!$C7="Frais de déplacement voiture", IF(OR((Barèmes!$D7="2CV ou moins"),(Barèmes!$D7="3 CV")),IF(Barèmes!$E7&lt;=5000,Barèmes!$E7*0.41,IF(Barèmes!$E7&lt;=20000,Barèmes!$E7*0.245+824,Barèmes!$E7*0.286)),IF(Barèmes!$D7="4 CV",IF(Barèmes!$E7&lt;=5000,Barèmes!$E7*0.493,IF(Barèmes!$E7&lt;=20000,Barèmes!$E7*0.277+1082,Barèmes!$E7*0.332)),IF(Barèmes!$D7="5 CV",IF(Barèmes!$E7&lt;=5000,Barèmes!$E7*0.543,IF(Barèmes!$E7&lt;=20000,Barèmes!$E7*0.305+1188,Barèmes!$E7*0.364)),IF(Barèmes!$D7="6 CV",IF(Barèmes!$E7&lt;=5000,Barèmes!$E7*0.568,IF(Barèmes!$E7&lt;=20000,Barèmes!$E7*0.32+1244,Barèmes!$E7*0.382)),IF(Barèmes!$D7="7 CVou plus", IF(Barèmes!$E7&lt;=5000,Barèmes!$E7*0.595,IF(Barèmes!$E7&lt;=20000,Barèmes!$E7*0.337+1288,Barèmes!$E7*0.401))))))))</f>
        <v>0</v>
      </c>
      <c r="B148" s="94" t="b">
        <f>IF(Barèmes!$C7="Frais de déplacement moto", IF(Barèmes!$D7="2 CV ou moins", IF(Barèmes!$E7&lt;=3000,Barèmes!$E7*0.338,IF(Barèmes!$E7&lt;=6000,Barèmes!$E7*0.084+760,Barèmes!$E7*0.211)), IF(OR((Barèmes!$D7="3 CV"),(Barèmes!$D7="4 CV"),(Barèmes!$D7="5 CV")),IF(Barèmes!$E7&lt;=3000,Barèmes!$E7*0.4,IF(Barèmes!$E7&lt;=6000,Barèmes!$E7*0.07+989,Barèmes!$E7*0.235)),IF(OR((Barèmes!$D7="6 CV"),(Barèmes!$D7="7 CV ou plus")),IF(Barèmes!$E7&lt;=3000,Barèmes!$E7*0.518,IF(Barèmes!$E7&lt;=6000,Barèmes!$E7*0.067+1351,Barèmes!$E7*0.292)),IF(Barèmes!$D7="7 CV ou plus",IF(Barèmes!$E7&lt;=3000,Barèmes!$E7*0.518,IF(Barèmes!$E7&lt;=6000,Barèmes!$E7*0.067+1351,Barèmes!$E7*0.292)))))))</f>
        <v>0</v>
      </c>
      <c r="C148" s="94" t="b">
        <f>IF(Barèmes!$C7="Frais de déplacement cyclomoteur", IF(Barèmes!$E7&lt;=2000,Barèmes!$E7*0.269,IF(Barèmes!$E7&lt;=5000,Barèmes!$E7*0.063+412,Barèmes!$E7*0.146)))</f>
        <v>0</v>
      </c>
      <c r="G148" s="94">
        <v>4</v>
      </c>
    </row>
    <row r="149" spans="1:7" hidden="1" x14ac:dyDescent="0.25">
      <c r="A149" s="94" t="b">
        <f>IF(Barèmes!$C8="Frais de déplacement voiture", IF(OR((Barèmes!$D8="2CV ou moins"),(Barèmes!$D8="3 CV")),IF(Barèmes!$E8&lt;=5000,Barèmes!$E8*0.41,IF(Barèmes!$E8&lt;=20000,Barèmes!$E8*0.245+824,Barèmes!$E8*0.286)),IF(Barèmes!$D8="4 CV",IF(Barèmes!$E8&lt;=5000,Barèmes!$E8*0.493,IF(Barèmes!$E8&lt;=20000,Barèmes!$E8*0.277+1082,Barèmes!$E8*0.332)),IF(Barèmes!$D8="5 CV",IF(Barèmes!$E8&lt;=5000,Barèmes!$E8*0.543,IF(Barèmes!$E8&lt;=20000,Barèmes!$E8*0.305+1188,Barèmes!$E8*0.364)),IF(Barèmes!$D8="6 CV",IF(Barèmes!$E8&lt;=5000,Barèmes!$E8*0.568,IF(Barèmes!$E8&lt;=20000,Barèmes!$E8*0.32+1244,Barèmes!$E8*0.382)),IF(Barèmes!$D8="7 CVou plus", IF(Barèmes!$E8&lt;=5000,Barèmes!$E8*0.595,IF(Barèmes!$E8&lt;=20000,Barèmes!$E8*0.337+1288,Barèmes!$E8*0.401))))))))</f>
        <v>0</v>
      </c>
      <c r="B149" s="94" t="b">
        <f>IF(Barèmes!$C8="Frais de déplacement moto", IF(Barèmes!$D8="2 CV ou moins", IF(Barèmes!$E8&lt;=3000,Barèmes!$E8*0.338,IF(Barèmes!$E8&lt;=6000,Barèmes!$E8*0.084+760,Barèmes!$E8*0.211)), IF(OR((Barèmes!$D8="3 CV"),(Barèmes!$D8="4 CV"),(Barèmes!$D8="5 CV")),IF(Barèmes!$E8&lt;=3000,Barèmes!$E8*0.4,IF(Barèmes!$E8&lt;=6000,Barèmes!$E8*0.07+989,Barèmes!$E8*0.235)),IF(OR((Barèmes!$D8="6 CV"),(Barèmes!$D8="7 CV ou plus")),IF(Barèmes!$E8&lt;=3000,Barèmes!$E8*0.518,IF(Barèmes!$E8&lt;=6000,Barèmes!$E8*0.067+1351,Barèmes!$E8*0.292)),IF(Barèmes!$D8="7 CV ou plus",IF(Barèmes!$E8&lt;=3000,Barèmes!$E8*0.518,IF(Barèmes!$E8&lt;=6000,Barèmes!$E8*0.067+1351,Barèmes!$E8*0.292)))))))</f>
        <v>0</v>
      </c>
      <c r="C149" s="94" t="b">
        <f>IF(Barèmes!$C8="Frais de déplacement cyclomoteur", IF(Barèmes!$E8&lt;=2000,Barèmes!$E8*0.269,IF(Barèmes!$E8&lt;=5000,Barèmes!$E8*0.063+412,Barèmes!$E8*0.146)))</f>
        <v>0</v>
      </c>
      <c r="G149" s="94">
        <v>5</v>
      </c>
    </row>
    <row r="150" spans="1:7" hidden="1" x14ac:dyDescent="0.25">
      <c r="A150" s="94" t="b">
        <f>IF(Barèmes!$C9="Frais de déplacement voiture", IF(OR((Barèmes!$D9="2CV ou moins"),(Barèmes!$D9="3 CV")),IF(Barèmes!$E9&lt;=5000,Barèmes!$E9*0.41,IF(Barèmes!$E9&lt;=20000,Barèmes!$E9*0.245+824,Barèmes!$E9*0.286)),IF(Barèmes!$D9="4 CV",IF(Barèmes!$E9&lt;=5000,Barèmes!$E9*0.493,IF(Barèmes!$E9&lt;=20000,Barèmes!$E9*0.277+1082,Barèmes!$E9*0.332)),IF(Barèmes!$D9="5 CV",IF(Barèmes!$E9&lt;=5000,Barèmes!$E9*0.543,IF(Barèmes!$E9&lt;=20000,Barèmes!$E9*0.305+1188,Barèmes!$E9*0.364)),IF(Barèmes!$D9="6 CV",IF(Barèmes!$E9&lt;=5000,Barèmes!$E9*0.568,IF(Barèmes!$E9&lt;=20000,Barèmes!$E9*0.32+1244,Barèmes!$E9*0.382)),IF(Barèmes!$D9="7 CVou plus", IF(Barèmes!$E9&lt;=5000,Barèmes!$E9*0.595,IF(Barèmes!$E9&lt;=20000,Barèmes!$E9*0.337+1288,Barèmes!$E9*0.401))))))))</f>
        <v>0</v>
      </c>
      <c r="B150" s="94" t="b">
        <f>IF(Barèmes!$C9="Frais de déplacement moto", IF(Barèmes!$D9="2 CV ou moins", IF(Barèmes!$E9&lt;=3000,Barèmes!$E9*0.338,IF(Barèmes!$E9&lt;=6000,Barèmes!$E9*0.084+760,Barèmes!$E9*0.211)), IF(OR((Barèmes!$D9="3 CV"),(Barèmes!$D9="4 CV"),(Barèmes!$D9="5 CV")),IF(Barèmes!$E9&lt;=3000,Barèmes!$E9*0.4,IF(Barèmes!$E9&lt;=6000,Barèmes!$E9*0.07+989,Barèmes!$E9*0.235)),IF(OR((Barèmes!$D9="6 CV"),(Barèmes!$D9="7 CV ou plus")),IF(Barèmes!$E9&lt;=3000,Barèmes!$E9*0.518,IF(Barèmes!$E9&lt;=6000,Barèmes!$E9*0.067+1351,Barèmes!$E9*0.292)),IF(Barèmes!$D9="7 CV ou plus",IF(Barèmes!$E9&lt;=3000,Barèmes!$E9*0.518,IF(Barèmes!$E9&lt;=6000,Barèmes!$E9*0.067+1351,Barèmes!$E9*0.292)))))))</f>
        <v>0</v>
      </c>
      <c r="C150" s="94" t="b">
        <f>IF(Barèmes!$C9="Frais de déplacement cyclomoteur", IF(Barèmes!$E9&lt;=2000,Barèmes!$E9*0.269,IF(Barèmes!$E9&lt;=5000,Barèmes!$E9*0.063+412,Barèmes!$E9*0.146)))</f>
        <v>0</v>
      </c>
      <c r="G150" s="94">
        <v>6</v>
      </c>
    </row>
    <row r="151" spans="1:7" hidden="1" x14ac:dyDescent="0.25">
      <c r="A151" s="94" t="b">
        <f>IF(Barèmes!$C10="Frais de déplacement voiture", IF(OR((Barèmes!$D10="2CV ou moins"),(Barèmes!$D10="3 CV")),IF(Barèmes!$E10&lt;=5000,Barèmes!$E10*0.41,IF(Barèmes!$E10&lt;=20000,Barèmes!$E10*0.245+824,Barèmes!$E10*0.286)),IF(Barèmes!$D10="4 CV",IF(Barèmes!$E10&lt;=5000,Barèmes!$E10*0.493,IF(Barèmes!$E10&lt;=20000,Barèmes!$E10*0.277+1082,Barèmes!$E10*0.332)),IF(Barèmes!$D10="5 CV",IF(Barèmes!$E10&lt;=5000,Barèmes!$E10*0.543,IF(Barèmes!$E10&lt;=20000,Barèmes!$E10*0.305+1188,Barèmes!$E10*0.364)),IF(Barèmes!$D10="6 CV",IF(Barèmes!$E10&lt;=5000,Barèmes!$E10*0.568,IF(Barèmes!$E10&lt;=20000,Barèmes!$E10*0.32+1244,Barèmes!$E10*0.382)),IF(Barèmes!$D10="7 CVou plus", IF(Barèmes!$E10&lt;=5000,Barèmes!$E10*0.595,IF(Barèmes!$E10&lt;=20000,Barèmes!$E10*0.337+1288,Barèmes!$E10*0.401))))))))</f>
        <v>0</v>
      </c>
      <c r="B151" s="94" t="b">
        <f>IF(Barèmes!$C10="Frais de déplacement moto", IF(Barèmes!$D10="2 CV ou moins", IF(Barèmes!$E10&lt;=3000,Barèmes!$E10*0.338,IF(Barèmes!$E10&lt;=6000,Barèmes!$E10*0.084+760,Barèmes!$E10*0.211)), IF(OR((Barèmes!$D10="3 CV"),(Barèmes!$D10="4 CV"),(Barèmes!$D10="5 CV")),IF(Barèmes!$E10&lt;=3000,Barèmes!$E10*0.4,IF(Barèmes!$E10&lt;=6000,Barèmes!$E10*0.07+989,Barèmes!$E10*0.235)),IF(OR((Barèmes!$D10="6 CV"),(Barèmes!$D10="7 CV ou plus")),IF(Barèmes!$E10&lt;=3000,Barèmes!$E10*0.518,IF(Barèmes!$E10&lt;=6000,Barèmes!$E10*0.067+1351,Barèmes!$E10*0.292)),IF(Barèmes!$D10="7 CV ou plus",IF(Barèmes!$E10&lt;=3000,Barèmes!$E10*0.518,IF(Barèmes!$E10&lt;=6000,Barèmes!$E10*0.067+1351,Barèmes!$E10*0.292)))))))</f>
        <v>0</v>
      </c>
      <c r="C151" s="94" t="b">
        <f>IF(Barèmes!$C10="Frais de déplacement cyclomoteur", IF(Barèmes!$E10&lt;=2000,Barèmes!$E10*0.269,IF(Barèmes!$E10&lt;=5000,Barèmes!$E10*0.063+412,Barèmes!$E10*0.146)))</f>
        <v>0</v>
      </c>
      <c r="G151" s="94">
        <v>7</v>
      </c>
    </row>
    <row r="152" spans="1:7" hidden="1" x14ac:dyDescent="0.25">
      <c r="A152" s="94" t="b">
        <f>IF(Barèmes!$C11="Frais de déplacement voiture", IF(OR((Barèmes!$D11="2CV ou moins"),(Barèmes!$D11="3 CV")),IF(Barèmes!$E11&lt;=5000,Barèmes!$E11*0.41,IF(Barèmes!$E11&lt;=20000,Barèmes!$E11*0.245+824,Barèmes!$E11*0.286)),IF(Barèmes!$D11="4 CV",IF(Barèmes!$E11&lt;=5000,Barèmes!$E11*0.493,IF(Barèmes!$E11&lt;=20000,Barèmes!$E11*0.277+1082,Barèmes!$E11*0.332)),IF(Barèmes!$D11="5 CV",IF(Barèmes!$E11&lt;=5000,Barèmes!$E11*0.543,IF(Barèmes!$E11&lt;=20000,Barèmes!$E11*0.305+1188,Barèmes!$E11*0.364)),IF(Barèmes!$D11="6 CV",IF(Barèmes!$E11&lt;=5000,Barèmes!$E11*0.568,IF(Barèmes!$E11&lt;=20000,Barèmes!$E11*0.32+1244,Barèmes!$E11*0.382)),IF(Barèmes!$D11="7 CVou plus", IF(Barèmes!$E11&lt;=5000,Barèmes!$E11*0.595,IF(Barèmes!$E11&lt;=20000,Barèmes!$E11*0.337+1288,Barèmes!$E11*0.401))))))))</f>
        <v>0</v>
      </c>
      <c r="B152" s="94" t="b">
        <f>IF(Barèmes!$C11="Frais de déplacement moto", IF(Barèmes!$D11="2 CV ou moins", IF(Barèmes!$E11&lt;=3000,Barèmes!$E11*0.338,IF(Barèmes!$E11&lt;=6000,Barèmes!$E11*0.084+760,Barèmes!$E11*0.211)), IF(OR((Barèmes!$D11="3 CV"),(Barèmes!$D11="4 CV"),(Barèmes!$D11="5 CV")),IF(Barèmes!$E11&lt;=3000,Barèmes!$E11*0.4,IF(Barèmes!$E11&lt;=6000,Barèmes!$E11*0.07+989,Barèmes!$E11*0.235)),IF(OR((Barèmes!$D11="6 CV"),(Barèmes!$D11="7 CV ou plus")),IF(Barèmes!$E11&lt;=3000,Barèmes!$E11*0.518,IF(Barèmes!$E11&lt;=6000,Barèmes!$E11*0.067+1351,Barèmes!$E11*0.292)),IF(Barèmes!$D11="7 CV ou plus",IF(Barèmes!$E11&lt;=3000,Barèmes!$E11*0.518,IF(Barèmes!$E11&lt;=6000,Barèmes!$E11*0.067+1351,Barèmes!$E11*0.292)))))))</f>
        <v>0</v>
      </c>
      <c r="C152" s="94" t="b">
        <f>IF(Barèmes!$C11="Frais de déplacement cyclomoteur", IF(Barèmes!$E11&lt;=2000,Barèmes!$E11*0.269,IF(Barèmes!$E11&lt;=5000,Barèmes!$E11*0.063+412,Barèmes!$E11*0.146)))</f>
        <v>0</v>
      </c>
      <c r="G152" s="94">
        <v>8</v>
      </c>
    </row>
    <row r="153" spans="1:7" hidden="1" x14ac:dyDescent="0.25">
      <c r="A153" s="94" t="b">
        <f>IF(Barèmes!$C12="Frais de déplacement voiture", IF(OR((Barèmes!$D12="2CV ou moins"),(Barèmes!$D12="3 CV")),IF(Barèmes!$E12&lt;=5000,Barèmes!$E12*0.41,IF(Barèmes!$E12&lt;=20000,Barèmes!$E12*0.245+824,Barèmes!$E12*0.286)),IF(Barèmes!$D12="4 CV",IF(Barèmes!$E12&lt;=5000,Barèmes!$E12*0.493,IF(Barèmes!$E12&lt;=20000,Barèmes!$E12*0.277+1082,Barèmes!$E12*0.332)),IF(Barèmes!$D12="5 CV",IF(Barèmes!$E12&lt;=5000,Barèmes!$E12*0.543,IF(Barèmes!$E12&lt;=20000,Barèmes!$E12*0.305+1188,Barèmes!$E12*0.364)),IF(Barèmes!$D12="6 CV",IF(Barèmes!$E12&lt;=5000,Barèmes!$E12*0.568,IF(Barèmes!$E12&lt;=20000,Barèmes!$E12*0.32+1244,Barèmes!$E12*0.382)),IF(Barèmes!$D12="7 CVou plus", IF(Barèmes!$E12&lt;=5000,Barèmes!$E12*0.595,IF(Barèmes!$E12&lt;=20000,Barèmes!$E12*0.337+1288,Barèmes!$E12*0.401))))))))</f>
        <v>0</v>
      </c>
      <c r="B153" s="94" t="b">
        <f>IF(Barèmes!$C12="Frais de déplacement moto", IF(Barèmes!$D12="2 CV ou moins", IF(Barèmes!$E12&lt;=3000,Barèmes!$E12*0.338,IF(Barèmes!$E12&lt;=6000,Barèmes!$E12*0.084+760,Barèmes!$E12*0.211)), IF(OR((Barèmes!$D12="3 CV"),(Barèmes!$D12="4 CV"),(Barèmes!$D12="5 CV")),IF(Barèmes!$E12&lt;=3000,Barèmes!$E12*0.4,IF(Barèmes!$E12&lt;=6000,Barèmes!$E12*0.07+989,Barèmes!$E12*0.235)),IF(OR((Barèmes!$D12="6 CV"),(Barèmes!$D12="7 CV ou plus")),IF(Barèmes!$E12&lt;=3000,Barèmes!$E12*0.518,IF(Barèmes!$E12&lt;=6000,Barèmes!$E12*0.067+1351,Barèmes!$E12*0.292)),IF(Barèmes!$D12="7 CV ou plus",IF(Barèmes!$E12&lt;=3000,Barèmes!$E12*0.518,IF(Barèmes!$E12&lt;=6000,Barèmes!$E12*0.067+1351,Barèmes!$E12*0.292)))))))</f>
        <v>0</v>
      </c>
      <c r="C153" s="94" t="b">
        <f>IF(Barèmes!$C12="Frais de déplacement cyclomoteur", IF(Barèmes!$E12&lt;=2000,Barèmes!$E12*0.269,IF(Barèmes!$E12&lt;=5000,Barèmes!$E12*0.063+412,Barèmes!$E12*0.146)))</f>
        <v>0</v>
      </c>
      <c r="G153" s="94">
        <v>9</v>
      </c>
    </row>
    <row r="154" spans="1:7" hidden="1" x14ac:dyDescent="0.25">
      <c r="A154" s="94" t="b">
        <f>IF(Barèmes!$C13="Frais de déplacement voiture", IF(OR((Barèmes!$D13="2CV ou moins"),(Barèmes!$D13="3 CV")),IF(Barèmes!$E13&lt;=5000,Barèmes!$E13*0.41,IF(Barèmes!$E13&lt;=20000,Barèmes!$E13*0.245+824,Barèmes!$E13*0.286)),IF(Barèmes!$D13="4 CV",IF(Barèmes!$E13&lt;=5000,Barèmes!$E13*0.493,IF(Barèmes!$E13&lt;=20000,Barèmes!$E13*0.277+1082,Barèmes!$E13*0.332)),IF(Barèmes!$D13="5 CV",IF(Barèmes!$E13&lt;=5000,Barèmes!$E13*0.543,IF(Barèmes!$E13&lt;=20000,Barèmes!$E13*0.305+1188,Barèmes!$E13*0.364)),IF(Barèmes!$D13="6 CV",IF(Barèmes!$E13&lt;=5000,Barèmes!$E13*0.568,IF(Barèmes!$E13&lt;=20000,Barèmes!$E13*0.32+1244,Barèmes!$E13*0.382)),IF(Barèmes!$D13="7 CVou plus", IF(Barèmes!$E13&lt;=5000,Barèmes!$E13*0.595,IF(Barèmes!$E13&lt;=20000,Barèmes!$E13*0.337+1288,Barèmes!$E13*0.401))))))))</f>
        <v>0</v>
      </c>
      <c r="B154" s="94" t="b">
        <f>IF(Barèmes!$C13="Frais de déplacement moto", IF(Barèmes!$D13="2 CV ou moins", IF(Barèmes!$E13&lt;=3000,Barèmes!$E13*0.338,IF(Barèmes!$E13&lt;=6000,Barèmes!$E13*0.084+760,Barèmes!$E13*0.211)), IF(OR((Barèmes!$D13="3 CV"),(Barèmes!$D13="4 CV"),(Barèmes!$D13="5 CV")),IF(Barèmes!$E13&lt;=3000,Barèmes!$E13*0.4,IF(Barèmes!$E13&lt;=6000,Barèmes!$E13*0.07+989,Barèmes!$E13*0.235)),IF(OR((Barèmes!$D13="6 CV"),(Barèmes!$D13="7 CV ou plus")),IF(Barèmes!$E13&lt;=3000,Barèmes!$E13*0.518,IF(Barèmes!$E13&lt;=6000,Barèmes!$E13*0.067+1351,Barèmes!$E13*0.292)),IF(Barèmes!$D13="7 CV ou plus",IF(Barèmes!$E13&lt;=3000,Barèmes!$E13*0.518,IF(Barèmes!$E13&lt;=6000,Barèmes!$E13*0.067+1351,Barèmes!$E13*0.292)))))))</f>
        <v>0</v>
      </c>
      <c r="C154" s="94" t="b">
        <f>IF(Barèmes!$C13="Frais de déplacement cyclomoteur", IF(Barèmes!$E13&lt;=2000,Barèmes!$E13*0.269,IF(Barèmes!$E13&lt;=5000,Barèmes!$E13*0.063+412,Barèmes!$E13*0.146)))</f>
        <v>0</v>
      </c>
      <c r="G154" s="94">
        <v>10</v>
      </c>
    </row>
    <row r="155" spans="1:7" hidden="1" x14ac:dyDescent="0.25">
      <c r="A155" s="94" t="b">
        <f>IF(Barèmes!$C14="Frais de déplacement voiture", IF(OR((Barèmes!$D14="2CV ou moins"),(Barèmes!$D14="3 CV")),IF(Barèmes!$E14&lt;=5000,Barèmes!$E14*0.41,IF(Barèmes!$E14&lt;=20000,Barèmes!$E14*0.245+824,Barèmes!$E14*0.286)),IF(Barèmes!$D14="4 CV",IF(Barèmes!$E14&lt;=5000,Barèmes!$E14*0.493,IF(Barèmes!$E14&lt;=20000,Barèmes!$E14*0.277+1082,Barèmes!$E14*0.332)),IF(Barèmes!$D14="5 CV",IF(Barèmes!$E14&lt;=5000,Barèmes!$E14*0.543,IF(Barèmes!$E14&lt;=20000,Barèmes!$E14*0.305+1188,Barèmes!$E14*0.364)),IF(Barèmes!$D14="6 CV",IF(Barèmes!$E14&lt;=5000,Barèmes!$E14*0.568,IF(Barèmes!$E14&lt;=20000,Barèmes!$E14*0.32+1244,Barèmes!$E14*0.382)),IF(Barèmes!$D14="7 CVou plus", IF(Barèmes!$E14&lt;=5000,Barèmes!$E14*0.595,IF(Barèmes!$E14&lt;=20000,Barèmes!$E14*0.337+1288,Barèmes!$E14*0.401))))))))</f>
        <v>0</v>
      </c>
      <c r="B155" s="94" t="b">
        <f>IF(Barèmes!$C14="Frais de déplacement moto", IF(Barèmes!$D14="2 CV ou moins", IF(Barèmes!$E14&lt;=3000,Barèmes!$E14*0.338,IF(Barèmes!$E14&lt;=6000,Barèmes!$E14*0.084+760,Barèmes!$E14*0.211)), IF(OR((Barèmes!$D14="3 CV"),(Barèmes!$D14="4 CV"),(Barèmes!$D14="5 CV")),IF(Barèmes!$E14&lt;=3000,Barèmes!$E14*0.4,IF(Barèmes!$E14&lt;=6000,Barèmes!$E14*0.07+989,Barèmes!$E14*0.235)),IF(OR((Barèmes!$D14="6 CV"),(Barèmes!$D14="7 CV ou plus")),IF(Barèmes!$E14&lt;=3000,Barèmes!$E14*0.518,IF(Barèmes!$E14&lt;=6000,Barèmes!$E14*0.067+1351,Barèmes!$E14*0.292)),IF(Barèmes!$D14="7 CV ou plus",IF(Barèmes!$E14&lt;=3000,Barèmes!$E14*0.518,IF(Barèmes!$E14&lt;=6000,Barèmes!$E14*0.067+1351,Barèmes!$E14*0.292)))))))</f>
        <v>0</v>
      </c>
      <c r="C155" s="94" t="b">
        <f>IF(Barèmes!$C14="Frais de déplacement cyclomoteur", IF(Barèmes!$E14&lt;=2000,Barèmes!$E14*0.269,IF(Barèmes!$E14&lt;=5000,Barèmes!$E14*0.063+412,Barèmes!$E14*0.146)))</f>
        <v>0</v>
      </c>
      <c r="G155" s="94">
        <v>11</v>
      </c>
    </row>
    <row r="156" spans="1:7" hidden="1" x14ac:dyDescent="0.25">
      <c r="A156" s="94" t="b">
        <f>IF(Barèmes!$C15="Frais de déplacement voiture", IF(OR((Barèmes!$D15="2CV ou moins"),(Barèmes!$D15="3 CV")),IF(Barèmes!$E15&lt;=5000,Barèmes!$E15*0.41,IF(Barèmes!$E15&lt;=20000,Barèmes!$E15*0.245+824,Barèmes!$E15*0.286)),IF(Barèmes!$D15="4 CV",IF(Barèmes!$E15&lt;=5000,Barèmes!$E15*0.493,IF(Barèmes!$E15&lt;=20000,Barèmes!$E15*0.277+1082,Barèmes!$E15*0.332)),IF(Barèmes!$D15="5 CV",IF(Barèmes!$E15&lt;=5000,Barèmes!$E15*0.543,IF(Barèmes!$E15&lt;=20000,Barèmes!$E15*0.305+1188,Barèmes!$E15*0.364)),IF(Barèmes!$D15="6 CV",IF(Barèmes!$E15&lt;=5000,Barèmes!$E15*0.568,IF(Barèmes!$E15&lt;=20000,Barèmes!$E15*0.32+1244,Barèmes!$E15*0.382)),IF(Barèmes!$D15="7 CVou plus", IF(Barèmes!$E15&lt;=5000,Barèmes!$E15*0.595,IF(Barèmes!$E15&lt;=20000,Barèmes!$E15*0.337+1288,Barèmes!$E15*0.401))))))))</f>
        <v>0</v>
      </c>
      <c r="B156" s="94" t="b">
        <f>IF(Barèmes!$C15="Frais de déplacement moto", IF(Barèmes!$D15="2 CV ou moins", IF(Barèmes!$E15&lt;=3000,Barèmes!$E15*0.338,IF(Barèmes!$E15&lt;=6000,Barèmes!$E15*0.084+760,Barèmes!$E15*0.211)), IF(OR((Barèmes!$D15="3 CV"),(Barèmes!$D15="4 CV"),(Barèmes!$D15="5 CV")),IF(Barèmes!$E15&lt;=3000,Barèmes!$E15*0.4,IF(Barèmes!$E15&lt;=6000,Barèmes!$E15*0.07+989,Barèmes!$E15*0.235)),IF(OR((Barèmes!$D15="6 CV"),(Barèmes!$D15="7 CV ou plus")),IF(Barèmes!$E15&lt;=3000,Barèmes!$E15*0.518,IF(Barèmes!$E15&lt;=6000,Barèmes!$E15*0.067+1351,Barèmes!$E15*0.292)),IF(Barèmes!$D15="7 CV ou plus",IF(Barèmes!$E15&lt;=3000,Barèmes!$E15*0.518,IF(Barèmes!$E15&lt;=6000,Barèmes!$E15*0.067+1351,Barèmes!$E15*0.292)))))))</f>
        <v>0</v>
      </c>
      <c r="C156" s="94" t="b">
        <f>IF(Barèmes!$C15="Frais de déplacement cyclomoteur", IF(Barèmes!$E15&lt;=2000,Barèmes!$E15*0.269,IF(Barèmes!$E15&lt;=5000,Barèmes!$E15*0.063+412,Barèmes!$E15*0.146)))</f>
        <v>0</v>
      </c>
      <c r="G156" s="94">
        <v>12</v>
      </c>
    </row>
    <row r="157" spans="1:7" hidden="1" x14ac:dyDescent="0.25">
      <c r="A157" s="94" t="b">
        <f>IF(Barèmes!$C16="Frais de déplacement voiture", IF(OR((Barèmes!$D16="2CV ou moins"),(Barèmes!$D16="3 CV")),IF(Barèmes!$E16&lt;=5000,Barèmes!$E16*0.41,IF(Barèmes!$E16&lt;=20000,Barèmes!$E16*0.245+824,Barèmes!$E16*0.286)),IF(Barèmes!$D16="4 CV",IF(Barèmes!$E16&lt;=5000,Barèmes!$E16*0.493,IF(Barèmes!$E16&lt;=20000,Barèmes!$E16*0.277+1082,Barèmes!$E16*0.332)),IF(Barèmes!$D16="5 CV",IF(Barèmes!$E16&lt;=5000,Barèmes!$E16*0.543,IF(Barèmes!$E16&lt;=20000,Barèmes!$E16*0.305+1188,Barèmes!$E16*0.364)),IF(Barèmes!$D16="6 CV",IF(Barèmes!$E16&lt;=5000,Barèmes!$E16*0.568,IF(Barèmes!$E16&lt;=20000,Barèmes!$E16*0.32+1244,Barèmes!$E16*0.382)),IF(Barèmes!$D16="7 CVou plus", IF(Barèmes!$E16&lt;=5000,Barèmes!$E16*0.595,IF(Barèmes!$E16&lt;=20000,Barèmes!$E16*0.337+1288,Barèmes!$E16*0.401))))))))</f>
        <v>0</v>
      </c>
      <c r="B157" s="94" t="b">
        <f>IF(Barèmes!$C16="Frais de déplacement moto", IF(Barèmes!$D16="2 CV ou moins", IF(Barèmes!$E16&lt;=3000,Barèmes!$E16*0.338,IF(Barèmes!$E16&lt;=6000,Barèmes!$E16*0.084+760,Barèmes!$E16*0.211)), IF(OR((Barèmes!$D16="3 CV"),(Barèmes!$D16="4 CV"),(Barèmes!$D16="5 CV")),IF(Barèmes!$E16&lt;=3000,Barèmes!$E16*0.4,IF(Barèmes!$E16&lt;=6000,Barèmes!$E16*0.07+989,Barèmes!$E16*0.235)),IF(OR((Barèmes!$D16="6 CV"),(Barèmes!$D16="7 CV ou plus")),IF(Barèmes!$E16&lt;=3000,Barèmes!$E16*0.518,IF(Barèmes!$E16&lt;=6000,Barèmes!$E16*0.067+1351,Barèmes!$E16*0.292)),IF(Barèmes!$D16="7 CV ou plus",IF(Barèmes!$E16&lt;=3000,Barèmes!$E16*0.518,IF(Barèmes!$E16&lt;=6000,Barèmes!$E16*0.067+1351,Barèmes!$E16*0.292)))))))</f>
        <v>0</v>
      </c>
      <c r="C157" s="94" t="b">
        <f>IF(Barèmes!$C16="Frais de déplacement cyclomoteur", IF(Barèmes!$E16&lt;=2000,Barèmes!$E16*0.269,IF(Barèmes!$E16&lt;=5000,Barèmes!$E16*0.063+412,Barèmes!$E16*0.146)))</f>
        <v>0</v>
      </c>
      <c r="G157" s="94">
        <v>13</v>
      </c>
    </row>
    <row r="158" spans="1:7" hidden="1" x14ac:dyDescent="0.25">
      <c r="A158" s="94" t="b">
        <f>IF(Barèmes!$C17="Frais de déplacement voiture", IF(OR((Barèmes!$D17="2CV ou moins"),(Barèmes!$D17="3 CV")),IF(Barèmes!$E17&lt;=5000,Barèmes!$E17*0.41,IF(Barèmes!$E17&lt;=20000,Barèmes!$E17*0.245+824,Barèmes!$E17*0.286)),IF(Barèmes!$D17="4 CV",IF(Barèmes!$E17&lt;=5000,Barèmes!$E17*0.493,IF(Barèmes!$E17&lt;=20000,Barèmes!$E17*0.277+1082,Barèmes!$E17*0.332)),IF(Barèmes!$D17="5 CV",IF(Barèmes!$E17&lt;=5000,Barèmes!$E17*0.543,IF(Barèmes!$E17&lt;=20000,Barèmes!$E17*0.305+1188,Barèmes!$E17*0.364)),IF(Barèmes!$D17="6 CV",IF(Barèmes!$E17&lt;=5000,Barèmes!$E17*0.568,IF(Barèmes!$E17&lt;=20000,Barèmes!$E17*0.32+1244,Barèmes!$E17*0.382)),IF(Barèmes!$D17="7 CVou plus", IF(Barèmes!$E17&lt;=5000,Barèmes!$E17*0.595,IF(Barèmes!$E17&lt;=20000,Barèmes!$E17*0.337+1288,Barèmes!$E17*0.401))))))))</f>
        <v>0</v>
      </c>
      <c r="B158" s="94" t="b">
        <f>IF(Barèmes!$C17="Frais de déplacement moto", IF(Barèmes!$D17="2 CV ou moins", IF(Barèmes!$E17&lt;=3000,Barèmes!$E17*0.338,IF(Barèmes!$E17&lt;=6000,Barèmes!$E17*0.084+760,Barèmes!$E17*0.211)), IF(OR((Barèmes!$D17="3 CV"),(Barèmes!$D17="4 CV"),(Barèmes!$D17="5 CV")),IF(Barèmes!$E17&lt;=3000,Barèmes!$E17*0.4,IF(Barèmes!$E17&lt;=6000,Barèmes!$E17*0.07+989,Barèmes!$E17*0.235)),IF(OR((Barèmes!$D17="6 CV"),(Barèmes!$D17="7 CV ou plus")),IF(Barèmes!$E17&lt;=3000,Barèmes!$E17*0.518,IF(Barèmes!$E17&lt;=6000,Barèmes!$E17*0.067+1351,Barèmes!$E17*0.292)),IF(Barèmes!$D17="7 CV ou plus",IF(Barèmes!$E17&lt;=3000,Barèmes!$E17*0.518,IF(Barèmes!$E17&lt;=6000,Barèmes!$E17*0.067+1351,Barèmes!$E17*0.292)))))))</f>
        <v>0</v>
      </c>
      <c r="C158" s="94" t="b">
        <f>IF(Barèmes!$C17="Frais de déplacement cyclomoteur", IF(Barèmes!$E17&lt;=2000,Barèmes!$E17*0.269,IF(Barèmes!$E17&lt;=5000,Barèmes!$E17*0.063+412,Barèmes!$E17*0.146)))</f>
        <v>0</v>
      </c>
      <c r="G158" s="94">
        <v>14</v>
      </c>
    </row>
    <row r="159" spans="1:7" hidden="1" x14ac:dyDescent="0.25">
      <c r="A159" s="94" t="b">
        <f>IF(Barèmes!$C18="Frais de déplacement voiture", IF(OR((Barèmes!$D18="2CV ou moins"),(Barèmes!$D18="3 CV")),IF(Barèmes!$E18&lt;=5000,Barèmes!$E18*0.41,IF(Barèmes!$E18&lt;=20000,Barèmes!$E18*0.245+824,Barèmes!$E18*0.286)),IF(Barèmes!$D18="4 CV",IF(Barèmes!$E18&lt;=5000,Barèmes!$E18*0.493,IF(Barèmes!$E18&lt;=20000,Barèmes!$E18*0.277+1082,Barèmes!$E18*0.332)),IF(Barèmes!$D18="5 CV",IF(Barèmes!$E18&lt;=5000,Barèmes!$E18*0.543,IF(Barèmes!$E18&lt;=20000,Barèmes!$E18*0.305+1188,Barèmes!$E18*0.364)),IF(Barèmes!$D18="6 CV",IF(Barèmes!$E18&lt;=5000,Barèmes!$E18*0.568,IF(Barèmes!$E18&lt;=20000,Barèmes!$E18*0.32+1244,Barèmes!$E18*0.382)),IF(Barèmes!$D18="7 CVou plus", IF(Barèmes!$E18&lt;=5000,Barèmes!$E18*0.595,IF(Barèmes!$E18&lt;=20000,Barèmes!$E18*0.337+1288,Barèmes!$E18*0.401))))))))</f>
        <v>0</v>
      </c>
      <c r="B159" s="94" t="b">
        <f>IF(Barèmes!$C18="Frais de déplacement moto", IF(Barèmes!$D18="2 CV ou moins", IF(Barèmes!$E18&lt;=3000,Barèmes!$E18*0.338,IF(Barèmes!$E18&lt;=6000,Barèmes!$E18*0.084+760,Barèmes!$E18*0.211)), IF(OR((Barèmes!$D18="3 CV"),(Barèmes!$D18="4 CV"),(Barèmes!$D18="5 CV")),IF(Barèmes!$E18&lt;=3000,Barèmes!$E18*0.4,IF(Barèmes!$E18&lt;=6000,Barèmes!$E18*0.07+989,Barèmes!$E18*0.235)),IF(OR((Barèmes!$D18="6 CV"),(Barèmes!$D18="7 CV ou plus")),IF(Barèmes!$E18&lt;=3000,Barèmes!$E18*0.518,IF(Barèmes!$E18&lt;=6000,Barèmes!$E18*0.067+1351,Barèmes!$E18*0.292)),IF(Barèmes!$D18="7 CV ou plus",IF(Barèmes!$E18&lt;=3000,Barèmes!$E18*0.518,IF(Barèmes!$E18&lt;=6000,Barèmes!$E18*0.067+1351,Barèmes!$E18*0.292)))))))</f>
        <v>0</v>
      </c>
      <c r="C159" s="94" t="b">
        <f>IF(Barèmes!$C18="Frais de déplacement cyclomoteur", IF(Barèmes!$E18&lt;=2000,Barèmes!$E18*0.269,IF(Barèmes!$E18&lt;=5000,Barèmes!$E18*0.063+412,Barèmes!$E18*0.146)))</f>
        <v>0</v>
      </c>
      <c r="G159" s="94">
        <v>15</v>
      </c>
    </row>
    <row r="160" spans="1:7" hidden="1" x14ac:dyDescent="0.25">
      <c r="A160" s="94" t="b">
        <f>IF(Barèmes!$C19="Frais de déplacement voiture", IF(OR((Barèmes!$D19="2CV ou moins"),(Barèmes!$D19="3 CV")),IF(Barèmes!$E19&lt;=5000,Barèmes!$E19*0.41,IF(Barèmes!$E19&lt;=20000,Barèmes!$E19*0.245+824,Barèmes!$E19*0.286)),IF(Barèmes!$D19="4 CV",IF(Barèmes!$E19&lt;=5000,Barèmes!$E19*0.493,IF(Barèmes!$E19&lt;=20000,Barèmes!$E19*0.277+1082,Barèmes!$E19*0.332)),IF(Barèmes!$D19="5 CV",IF(Barèmes!$E19&lt;=5000,Barèmes!$E19*0.543,IF(Barèmes!$E19&lt;=20000,Barèmes!$E19*0.305+1188,Barèmes!$E19*0.364)),IF(Barèmes!$D19="6 CV",IF(Barèmes!$E19&lt;=5000,Barèmes!$E19*0.568,IF(Barèmes!$E19&lt;=20000,Barèmes!$E19*0.32+1244,Barèmes!$E19*0.382)),IF(Barèmes!$D19="7 CVou plus", IF(Barèmes!$E19&lt;=5000,Barèmes!$E19*0.595,IF(Barèmes!$E19&lt;=20000,Barèmes!$E19*0.337+1288,Barèmes!$E19*0.401))))))))</f>
        <v>0</v>
      </c>
      <c r="B160" s="94" t="b">
        <f>IF(Barèmes!$C19="Frais de déplacement moto", IF(Barèmes!$D19="2 CV ou moins", IF(Barèmes!$E19&lt;=3000,Barèmes!$E19*0.338,IF(Barèmes!$E19&lt;=6000,Barèmes!$E19*0.084+760,Barèmes!$E19*0.211)), IF(OR((Barèmes!$D19="3 CV"),(Barèmes!$D19="4 CV"),(Barèmes!$D19="5 CV")),IF(Barèmes!$E19&lt;=3000,Barèmes!$E19*0.4,IF(Barèmes!$E19&lt;=6000,Barèmes!$E19*0.07+989,Barèmes!$E19*0.235)),IF(OR((Barèmes!$D19="6 CV"),(Barèmes!$D19="7 CV ou plus")),IF(Barèmes!$E19&lt;=3000,Barèmes!$E19*0.518,IF(Barèmes!$E19&lt;=6000,Barèmes!$E19*0.067+1351,Barèmes!$E19*0.292)),IF(Barèmes!$D19="7 CV ou plus",IF(Barèmes!$E19&lt;=3000,Barèmes!$E19*0.518,IF(Barèmes!$E19&lt;=6000,Barèmes!$E19*0.067+1351,Barèmes!$E19*0.292)))))))</f>
        <v>0</v>
      </c>
      <c r="C160" s="94" t="b">
        <f>IF(Barèmes!$C19="Frais de déplacement cyclomoteur", IF(Barèmes!$E19&lt;=2000,Barèmes!$E19*0.269,IF(Barèmes!$E19&lt;=5000,Barèmes!$E19*0.063+412,Barèmes!$E19*0.146)))</f>
        <v>0</v>
      </c>
      <c r="G160" s="94">
        <v>16</v>
      </c>
    </row>
    <row r="161" spans="1:7" hidden="1" x14ac:dyDescent="0.25">
      <c r="A161" s="94" t="b">
        <f>IF(Barèmes!$C20="Frais de déplacement voiture", IF(OR((Barèmes!$D20="2CV ou moins"),(Barèmes!$D20="3 CV")),IF(Barèmes!$E20&lt;=5000,Barèmes!$E20*0.41,IF(Barèmes!$E20&lt;=20000,Barèmes!$E20*0.245+824,Barèmes!$E20*0.286)),IF(Barèmes!$D20="4 CV",IF(Barèmes!$E20&lt;=5000,Barèmes!$E20*0.493,IF(Barèmes!$E20&lt;=20000,Barèmes!$E20*0.277+1082,Barèmes!$E20*0.332)),IF(Barèmes!$D20="5 CV",IF(Barèmes!$E20&lt;=5000,Barèmes!$E20*0.543,IF(Barèmes!$E20&lt;=20000,Barèmes!$E20*0.305+1188,Barèmes!$E20*0.364)),IF(Barèmes!$D20="6 CV",IF(Barèmes!$E20&lt;=5000,Barèmes!$E20*0.568,IF(Barèmes!$E20&lt;=20000,Barèmes!$E20*0.32+1244,Barèmes!$E20*0.382)),IF(Barèmes!$D20="7 CVou plus", IF(Barèmes!$E20&lt;=5000,Barèmes!$E20*0.595,IF(Barèmes!$E20&lt;=20000,Barèmes!$E20*0.337+1288,Barèmes!$E20*0.401))))))))</f>
        <v>0</v>
      </c>
      <c r="B161" s="94" t="b">
        <f>IF(Barèmes!$C20="Frais de déplacement moto", IF(Barèmes!$D20="2 CV ou moins", IF(Barèmes!$E20&lt;=3000,Barèmes!$E20*0.338,IF(Barèmes!$E20&lt;=6000,Barèmes!$E20*0.084+760,Barèmes!$E20*0.211)), IF(OR((Barèmes!$D20="3 CV"),(Barèmes!$D20="4 CV"),(Barèmes!$D20="5 CV")),IF(Barèmes!$E20&lt;=3000,Barèmes!$E20*0.4,IF(Barèmes!$E20&lt;=6000,Barèmes!$E20*0.07+989,Barèmes!$E20*0.235)),IF(OR((Barèmes!$D20="6 CV"),(Barèmes!$D20="7 CV ou plus")),IF(Barèmes!$E20&lt;=3000,Barèmes!$E20*0.518,IF(Barèmes!$E20&lt;=6000,Barèmes!$E20*0.067+1351,Barèmes!$E20*0.292)),IF(Barèmes!$D20="7 CV ou plus",IF(Barèmes!$E20&lt;=3000,Barèmes!$E20*0.518,IF(Barèmes!$E20&lt;=6000,Barèmes!$E20*0.067+1351,Barèmes!$E20*0.292)))))))</f>
        <v>0</v>
      </c>
      <c r="C161" s="94" t="b">
        <f>IF(Barèmes!$C20="Frais de déplacement cyclomoteur", IF(Barèmes!$E20&lt;=2000,Barèmes!$E20*0.269,IF(Barèmes!$E20&lt;=5000,Barèmes!$E20*0.063+412,Barèmes!$E20*0.146)))</f>
        <v>0</v>
      </c>
      <c r="G161" s="94">
        <v>17</v>
      </c>
    </row>
    <row r="162" spans="1:7" hidden="1" x14ac:dyDescent="0.25">
      <c r="A162" s="94" t="b">
        <f>IF(Barèmes!$C21="Frais de déplacement voiture", IF(OR((Barèmes!$D21="2CV ou moins"),(Barèmes!$D21="3 CV")),IF(Barèmes!$E21&lt;=5000,Barèmes!$E21*0.41,IF(Barèmes!$E21&lt;=20000,Barèmes!$E21*0.245+824,Barèmes!$E21*0.286)),IF(Barèmes!$D21="4 CV",IF(Barèmes!$E21&lt;=5000,Barèmes!$E21*0.493,IF(Barèmes!$E21&lt;=20000,Barèmes!$E21*0.277+1082,Barèmes!$E21*0.332)),IF(Barèmes!$D21="5 CV",IF(Barèmes!$E21&lt;=5000,Barèmes!$E21*0.543,IF(Barèmes!$E21&lt;=20000,Barèmes!$E21*0.305+1188,Barèmes!$E21*0.364)),IF(Barèmes!$D21="6 CV",IF(Barèmes!$E21&lt;=5000,Barèmes!$E21*0.568,IF(Barèmes!$E21&lt;=20000,Barèmes!$E21*0.32+1244,Barèmes!$E21*0.382)),IF(Barèmes!$D21="7 CVou plus", IF(Barèmes!$E21&lt;=5000,Barèmes!$E21*0.595,IF(Barèmes!$E21&lt;=20000,Barèmes!$E21*0.337+1288,Barèmes!$E21*0.401))))))))</f>
        <v>0</v>
      </c>
      <c r="B162" s="94" t="b">
        <f>IF(Barèmes!$C21="Frais de déplacement moto", IF(Barèmes!$D21="2 CV ou moins", IF(Barèmes!$E21&lt;=3000,Barèmes!$E21*0.338,IF(Barèmes!$E21&lt;=6000,Barèmes!$E21*0.084+760,Barèmes!$E21*0.211)), IF(OR((Barèmes!$D21="3 CV"),(Barèmes!$D21="4 CV"),(Barèmes!$D21="5 CV")),IF(Barèmes!$E21&lt;=3000,Barèmes!$E21*0.4,IF(Barèmes!$E21&lt;=6000,Barèmes!$E21*0.07+989,Barèmes!$E21*0.235)),IF(OR((Barèmes!$D21="6 CV"),(Barèmes!$D21="7 CV ou plus")),IF(Barèmes!$E21&lt;=3000,Barèmes!$E21*0.518,IF(Barèmes!$E21&lt;=6000,Barèmes!$E21*0.067+1351,Barèmes!$E21*0.292)),IF(Barèmes!$D21="7 CV ou plus",IF(Barèmes!$E21&lt;=3000,Barèmes!$E21*0.518,IF(Barèmes!$E21&lt;=6000,Barèmes!$E21*0.067+1351,Barèmes!$E21*0.292)))))))</f>
        <v>0</v>
      </c>
      <c r="C162" s="94" t="b">
        <f>IF(Barèmes!$C21="Frais de déplacement cyclomoteur", IF(Barèmes!$E21&lt;=2000,Barèmes!$E21*0.269,IF(Barèmes!$E21&lt;=5000,Barèmes!$E21*0.063+412,Barèmes!$E21*0.146)))</f>
        <v>0</v>
      </c>
      <c r="G162" s="94">
        <v>18</v>
      </c>
    </row>
    <row r="163" spans="1:7" hidden="1" x14ac:dyDescent="0.25">
      <c r="A163" s="94" t="b">
        <f>IF(Barèmes!$C22="Frais de déplacement voiture", IF(OR((Barèmes!$D22="2CV ou moins"),(Barèmes!$D22="3 CV")),IF(Barèmes!$E22&lt;=5000,Barèmes!$E22*0.41,IF(Barèmes!$E22&lt;=20000,Barèmes!$E22*0.245+824,Barèmes!$E22*0.286)),IF(Barèmes!$D22="4 CV",IF(Barèmes!$E22&lt;=5000,Barèmes!$E22*0.493,IF(Barèmes!$E22&lt;=20000,Barèmes!$E22*0.277+1082,Barèmes!$E22*0.332)),IF(Barèmes!$D22="5 CV",IF(Barèmes!$E22&lt;=5000,Barèmes!$E22*0.543,IF(Barèmes!$E22&lt;=20000,Barèmes!$E22*0.305+1188,Barèmes!$E22*0.364)),IF(Barèmes!$D22="6 CV",IF(Barèmes!$E22&lt;=5000,Barèmes!$E22*0.568,IF(Barèmes!$E22&lt;=20000,Barèmes!$E22*0.32+1244,Barèmes!$E22*0.382)),IF(Barèmes!$D22="7 CVou plus", IF(Barèmes!$E22&lt;=5000,Barèmes!$E22*0.595,IF(Barèmes!$E22&lt;=20000,Barèmes!$E22*0.337+1288,Barèmes!$E22*0.401))))))))</f>
        <v>0</v>
      </c>
      <c r="B163" s="94" t="b">
        <f>IF(Barèmes!$C22="Frais de déplacement moto", IF(Barèmes!$D22="2 CV ou moins", IF(Barèmes!$E22&lt;=3000,Barèmes!$E22*0.338,IF(Barèmes!$E22&lt;=6000,Barèmes!$E22*0.084+760,Barèmes!$E22*0.211)), IF(OR((Barèmes!$D22="3 CV"),(Barèmes!$D22="4 CV"),(Barèmes!$D22="5 CV")),IF(Barèmes!$E22&lt;=3000,Barèmes!$E22*0.4,IF(Barèmes!$E22&lt;=6000,Barèmes!$E22*0.07+989,Barèmes!$E22*0.235)),IF(OR((Barèmes!$D22="6 CV"),(Barèmes!$D22="7 CV ou plus")),IF(Barèmes!$E22&lt;=3000,Barèmes!$E22*0.518,IF(Barèmes!$E22&lt;=6000,Barèmes!$E22*0.067+1351,Barèmes!$E22*0.292)),IF(Barèmes!$D22="7 CV ou plus",IF(Barèmes!$E22&lt;=3000,Barèmes!$E22*0.518,IF(Barèmes!$E22&lt;=6000,Barèmes!$E22*0.067+1351,Barèmes!$E22*0.292)))))))</f>
        <v>0</v>
      </c>
      <c r="C163" s="94" t="b">
        <f>IF(Barèmes!$C22="Frais de déplacement cyclomoteur", IF(Barèmes!$E22&lt;=2000,Barèmes!$E22*0.269,IF(Barèmes!$E22&lt;=5000,Barèmes!$E22*0.063+412,Barèmes!$E22*0.146)))</f>
        <v>0</v>
      </c>
      <c r="G163" s="94">
        <v>19</v>
      </c>
    </row>
    <row r="164" spans="1:7" hidden="1" x14ac:dyDescent="0.25">
      <c r="A164" s="94" t="b">
        <f>IF(Barèmes!$C23="Frais de déplacement voiture", IF(OR((Barèmes!$D23="2CV ou moins"),(Barèmes!$D23="3 CV")),IF(Barèmes!$E23&lt;=5000,Barèmes!$E23*0.41,IF(Barèmes!$E23&lt;=20000,Barèmes!$E23*0.245+824,Barèmes!$E23*0.286)),IF(Barèmes!$D23="4 CV",IF(Barèmes!$E23&lt;=5000,Barèmes!$E23*0.493,IF(Barèmes!$E23&lt;=20000,Barèmes!$E23*0.277+1082,Barèmes!$E23*0.332)),IF(Barèmes!$D23="5 CV",IF(Barèmes!$E23&lt;=5000,Barèmes!$E23*0.543,IF(Barèmes!$E23&lt;=20000,Barèmes!$E23*0.305+1188,Barèmes!$E23*0.364)),IF(Barèmes!$D23="6 CV",IF(Barèmes!$E23&lt;=5000,Barèmes!$E23*0.568,IF(Barèmes!$E23&lt;=20000,Barèmes!$E23*0.32+1244,Barèmes!$E23*0.382)),IF(Barèmes!$D23="7 CVou plus", IF(Barèmes!$E23&lt;=5000,Barèmes!$E23*0.595,IF(Barèmes!$E23&lt;=20000,Barèmes!$E23*0.337+1288,Barèmes!$E23*0.401))))))))</f>
        <v>0</v>
      </c>
      <c r="B164" s="94" t="b">
        <f>IF(Barèmes!$C23="Frais de déplacement moto", IF(Barèmes!$D23="2 CV ou moins", IF(Barèmes!$E23&lt;=3000,Barèmes!$E23*0.338,IF(Barèmes!$E23&lt;=6000,Barèmes!$E23*0.084+760,Barèmes!$E23*0.211)), IF(OR((Barèmes!$D23="3 CV"),(Barèmes!$D23="4 CV"),(Barèmes!$D23="5 CV")),IF(Barèmes!$E23&lt;=3000,Barèmes!$E23*0.4,IF(Barèmes!$E23&lt;=6000,Barèmes!$E23*0.07+989,Barèmes!$E23*0.235)),IF(OR((Barèmes!$D23="6 CV"),(Barèmes!$D23="7 CV ou plus")),IF(Barèmes!$E23&lt;=3000,Barèmes!$E23*0.518,IF(Barèmes!$E23&lt;=6000,Barèmes!$E23*0.067+1351,Barèmes!$E23*0.292)),IF(Barèmes!$D23="7 CV ou plus",IF(Barèmes!$E23&lt;=3000,Barèmes!$E23*0.518,IF(Barèmes!$E23&lt;=6000,Barèmes!$E23*0.067+1351,Barèmes!$E23*0.292)))))))</f>
        <v>0</v>
      </c>
      <c r="C164" s="94" t="b">
        <f>IF(Barèmes!$C23="Frais de déplacement cyclomoteur", IF(Barèmes!$E23&lt;=2000,Barèmes!$E23*0.269,IF(Barèmes!$E23&lt;=5000,Barèmes!$E23*0.063+412,Barèmes!$E23*0.146)))</f>
        <v>0</v>
      </c>
      <c r="G164" s="94">
        <v>20</v>
      </c>
    </row>
    <row r="165" spans="1:7" hidden="1" x14ac:dyDescent="0.25">
      <c r="A165" s="94" t="b">
        <f>IF(Barèmes!$C24="Frais de déplacement voiture", IF(OR((Barèmes!$D24="2CV ou moins"),(Barèmes!$D24="3 CV")),IF(Barèmes!$E24&lt;=5000,Barèmes!$E24*0.41,IF(Barèmes!$E24&lt;=20000,Barèmes!$E24*0.245+824,Barèmes!$E24*0.286)),IF(Barèmes!$D24="4 CV",IF(Barèmes!$E24&lt;=5000,Barèmes!$E24*0.493,IF(Barèmes!$E24&lt;=20000,Barèmes!$E24*0.277+1082,Barèmes!$E24*0.332)),IF(Barèmes!$D24="5 CV",IF(Barèmes!$E24&lt;=5000,Barèmes!$E24*0.543,IF(Barèmes!$E24&lt;=20000,Barèmes!$E24*0.305+1188,Barèmes!$E24*0.364)),IF(Barèmes!$D24="6 CV",IF(Barèmes!$E24&lt;=5000,Barèmes!$E24*0.568,IF(Barèmes!$E24&lt;=20000,Barèmes!$E24*0.32+1244,Barèmes!$E24*0.382)),IF(Barèmes!$D24="7 CVou plus", IF(Barèmes!$E24&lt;=5000,Barèmes!$E24*0.595,IF(Barèmes!$E24&lt;=20000,Barèmes!$E24*0.337+1288,Barèmes!$E24*0.401))))))))</f>
        <v>0</v>
      </c>
      <c r="B165" s="94" t="b">
        <f>IF(Barèmes!$C24="Frais de déplacement moto", IF(Barèmes!$D24="2 CV ou moins", IF(Barèmes!$E24&lt;=3000,Barèmes!$E24*0.338,IF(Barèmes!$E24&lt;=6000,Barèmes!$E24*0.084+760,Barèmes!$E24*0.211)), IF(OR((Barèmes!$D24="3 CV"),(Barèmes!$D24="4 CV"),(Barèmes!$D24="5 CV")),IF(Barèmes!$E24&lt;=3000,Barèmes!$E24*0.4,IF(Barèmes!$E24&lt;=6000,Barèmes!$E24*0.07+989,Barèmes!$E24*0.235)),IF(OR((Barèmes!$D24="6 CV"),(Barèmes!$D24="7 CV ou plus")),IF(Barèmes!$E24&lt;=3000,Barèmes!$E24*0.518,IF(Barèmes!$E24&lt;=6000,Barèmes!$E24*0.067+1351,Barèmes!$E24*0.292)),IF(Barèmes!$D24="7 CV ou plus",IF(Barèmes!$E24&lt;=3000,Barèmes!$E24*0.518,IF(Barèmes!$E24&lt;=6000,Barèmes!$E24*0.067+1351,Barèmes!$E24*0.292)))))))</f>
        <v>0</v>
      </c>
      <c r="C165" s="94" t="b">
        <f>IF(Barèmes!$C24="Frais de déplacement cyclomoteur", IF(Barèmes!$E24&lt;=2000,Barèmes!$E24*0.269,IF(Barèmes!$E24&lt;=5000,Barèmes!$E24*0.063+412,Barèmes!$E24*0.146)))</f>
        <v>0</v>
      </c>
      <c r="G165" s="94">
        <v>21</v>
      </c>
    </row>
    <row r="166" spans="1:7" hidden="1" x14ac:dyDescent="0.25">
      <c r="A166" s="94" t="b">
        <f>IF(Barèmes!$C25="Frais de déplacement voiture", IF(OR((Barèmes!$D25="2CV ou moins"),(Barèmes!$D25="3 CV")),IF(Barèmes!$E25&lt;=5000,Barèmes!$E25*0.41,IF(Barèmes!$E25&lt;=20000,Barèmes!$E25*0.245+824,Barèmes!$E25*0.286)),IF(Barèmes!$D25="4 CV",IF(Barèmes!$E25&lt;=5000,Barèmes!$E25*0.493,IF(Barèmes!$E25&lt;=20000,Barèmes!$E25*0.277+1082,Barèmes!$E25*0.332)),IF(Barèmes!$D25="5 CV",IF(Barèmes!$E25&lt;=5000,Barèmes!$E25*0.543,IF(Barèmes!$E25&lt;=20000,Barèmes!$E25*0.305+1188,Barèmes!$E25*0.364)),IF(Barèmes!$D25="6 CV",IF(Barèmes!$E25&lt;=5000,Barèmes!$E25*0.568,IF(Barèmes!$E25&lt;=20000,Barèmes!$E25*0.32+1244,Barèmes!$E25*0.382)),IF(Barèmes!$D25="7 CVou plus", IF(Barèmes!$E25&lt;=5000,Barèmes!$E25*0.595,IF(Barèmes!$E25&lt;=20000,Barèmes!$E25*0.337+1288,Barèmes!$E25*0.401))))))))</f>
        <v>0</v>
      </c>
      <c r="B166" s="94" t="b">
        <f>IF(Barèmes!$C25="Frais de déplacement moto", IF(Barèmes!$D25="2 CV ou moins", IF(Barèmes!$E25&lt;=3000,Barèmes!$E25*0.338,IF(Barèmes!$E25&lt;=6000,Barèmes!$E25*0.084+760,Barèmes!$E25*0.211)), IF(OR((Barèmes!$D25="3 CV"),(Barèmes!$D25="4 CV"),(Barèmes!$D25="5 CV")),IF(Barèmes!$E25&lt;=3000,Barèmes!$E25*0.4,IF(Barèmes!$E25&lt;=6000,Barèmes!$E25*0.07+989,Barèmes!$E25*0.235)),IF(OR((Barèmes!$D25="6 CV"),(Barèmes!$D25="7 CV ou plus")),IF(Barèmes!$E25&lt;=3000,Barèmes!$E25*0.518,IF(Barèmes!$E25&lt;=6000,Barèmes!$E25*0.067+1351,Barèmes!$E25*0.292)),IF(Barèmes!$D25="7 CV ou plus",IF(Barèmes!$E25&lt;=3000,Barèmes!$E25*0.518,IF(Barèmes!$E25&lt;=6000,Barèmes!$E25*0.067+1351,Barèmes!$E25*0.292)))))))</f>
        <v>0</v>
      </c>
      <c r="C166" s="94" t="b">
        <f>IF(Barèmes!$C25="Frais de déplacement cyclomoteur", IF(Barèmes!$E25&lt;=2000,Barèmes!$E25*0.269,IF(Barèmes!$E25&lt;=5000,Barèmes!$E25*0.063+412,Barèmes!$E25*0.146)))</f>
        <v>0</v>
      </c>
      <c r="G166" s="94">
        <v>22</v>
      </c>
    </row>
    <row r="167" spans="1:7" hidden="1" x14ac:dyDescent="0.25">
      <c r="A167" s="94" t="b">
        <f>IF(Barèmes!$C26="Frais de déplacement voiture", IF(OR((Barèmes!$D26="2CV ou moins"),(Barèmes!$D26="3 CV")),IF(Barèmes!$E26&lt;=5000,Barèmes!$E26*0.41,IF(Barèmes!$E26&lt;=20000,Barèmes!$E26*0.245+824,Barèmes!$E26*0.286)),IF(Barèmes!$D26="4 CV",IF(Barèmes!$E26&lt;=5000,Barèmes!$E26*0.493,IF(Barèmes!$E26&lt;=20000,Barèmes!$E26*0.277+1082,Barèmes!$E26*0.332)),IF(Barèmes!$D26="5 CV",IF(Barèmes!$E26&lt;=5000,Barèmes!$E26*0.543,IF(Barèmes!$E26&lt;=20000,Barèmes!$E26*0.305+1188,Barèmes!$E26*0.364)),IF(Barèmes!$D26="6 CV",IF(Barèmes!$E26&lt;=5000,Barèmes!$E26*0.568,IF(Barèmes!$E26&lt;=20000,Barèmes!$E26*0.32+1244,Barèmes!$E26*0.382)),IF(Barèmes!$D26="7 CVou plus", IF(Barèmes!$E26&lt;=5000,Barèmes!$E26*0.595,IF(Barèmes!$E26&lt;=20000,Barèmes!$E26*0.337+1288,Barèmes!$E26*0.401))))))))</f>
        <v>0</v>
      </c>
      <c r="B167" s="94" t="b">
        <f>IF(Barèmes!$C26="Frais de déplacement moto", IF(Barèmes!$D26="2 CV ou moins", IF(Barèmes!$E26&lt;=3000,Barèmes!$E26*0.338,IF(Barèmes!$E26&lt;=6000,Barèmes!$E26*0.084+760,Barèmes!$E26*0.211)), IF(OR((Barèmes!$D26="3 CV"),(Barèmes!$D26="4 CV"),(Barèmes!$D26="5 CV")),IF(Barèmes!$E26&lt;=3000,Barèmes!$E26*0.4,IF(Barèmes!$E26&lt;=6000,Barèmes!$E26*0.07+989,Barèmes!$E26*0.235)),IF(OR((Barèmes!$D26="6 CV"),(Barèmes!$D26="7 CV ou plus")),IF(Barèmes!$E26&lt;=3000,Barèmes!$E26*0.518,IF(Barèmes!$E26&lt;=6000,Barèmes!$E26*0.067+1351,Barèmes!$E26*0.292)),IF(Barèmes!$D26="7 CV ou plus",IF(Barèmes!$E26&lt;=3000,Barèmes!$E26*0.518,IF(Barèmes!$E26&lt;=6000,Barèmes!$E26*0.067+1351,Barèmes!$E26*0.292)))))))</f>
        <v>0</v>
      </c>
      <c r="C167" s="94" t="b">
        <f>IF(Barèmes!$C26="Frais de déplacement cyclomoteur", IF(Barèmes!$E26&lt;=2000,Barèmes!$E26*0.269,IF(Barèmes!$E26&lt;=5000,Barèmes!$E26*0.063+412,Barèmes!$E26*0.146)))</f>
        <v>0</v>
      </c>
      <c r="G167" s="94">
        <v>23</v>
      </c>
    </row>
    <row r="168" spans="1:7" hidden="1" x14ac:dyDescent="0.25">
      <c r="A168" s="94" t="b">
        <f>IF(Barèmes!$C27="Frais de déplacement voiture", IF(OR((Barèmes!$D27="2CV ou moins"),(Barèmes!$D27="3 CV")),IF(Barèmes!$E27&lt;=5000,Barèmes!$E27*0.41,IF(Barèmes!$E27&lt;=20000,Barèmes!$E27*0.245+824,Barèmes!$E27*0.286)),IF(Barèmes!$D27="4 CV",IF(Barèmes!$E27&lt;=5000,Barèmes!$E27*0.493,IF(Barèmes!$E27&lt;=20000,Barèmes!$E27*0.277+1082,Barèmes!$E27*0.332)),IF(Barèmes!$D27="5 CV",IF(Barèmes!$E27&lt;=5000,Barèmes!$E27*0.543,IF(Barèmes!$E27&lt;=20000,Barèmes!$E27*0.305+1188,Barèmes!$E27*0.364)),IF(Barèmes!$D27="6 CV",IF(Barèmes!$E27&lt;=5000,Barèmes!$E27*0.568,IF(Barèmes!$E27&lt;=20000,Barèmes!$E27*0.32+1244,Barèmes!$E27*0.382)),IF(Barèmes!$D27="7 CVou plus", IF(Barèmes!$E27&lt;=5000,Barèmes!$E27*0.595,IF(Barèmes!$E27&lt;=20000,Barèmes!$E27*0.337+1288,Barèmes!$E27*0.401))))))))</f>
        <v>0</v>
      </c>
      <c r="B168" s="94" t="b">
        <f>IF(Barèmes!$C27="Frais de déplacement moto", IF(Barèmes!$D27="2 CV ou moins", IF(Barèmes!$E27&lt;=3000,Barèmes!$E27*0.338,IF(Barèmes!$E27&lt;=6000,Barèmes!$E27*0.084+760,Barèmes!$E27*0.211)), IF(OR((Barèmes!$D27="3 CV"),(Barèmes!$D27="4 CV"),(Barèmes!$D27="5 CV")),IF(Barèmes!$E27&lt;=3000,Barèmes!$E27*0.4,IF(Barèmes!$E27&lt;=6000,Barèmes!$E27*0.07+989,Barèmes!$E27*0.235)),IF(OR((Barèmes!$D27="6 CV"),(Barèmes!$D27="7 CV ou plus")),IF(Barèmes!$E27&lt;=3000,Barèmes!$E27*0.518,IF(Barèmes!$E27&lt;=6000,Barèmes!$E27*0.067+1351,Barèmes!$E27*0.292)),IF(Barèmes!$D27="7 CV ou plus",IF(Barèmes!$E27&lt;=3000,Barèmes!$E27*0.518,IF(Barèmes!$E27&lt;=6000,Barèmes!$E27*0.067+1351,Barèmes!$E27*0.292)))))))</f>
        <v>0</v>
      </c>
      <c r="C168" s="94" t="b">
        <f>IF(Barèmes!$C27="Frais de déplacement cyclomoteur", IF(Barèmes!$E27&lt;=2000,Barèmes!$E27*0.269,IF(Barèmes!$E27&lt;=5000,Barèmes!$E27*0.063+412,Barèmes!$E27*0.146)))</f>
        <v>0</v>
      </c>
      <c r="G168" s="94">
        <v>24</v>
      </c>
    </row>
    <row r="169" spans="1:7" hidden="1" x14ac:dyDescent="0.25">
      <c r="A169" s="94" t="b">
        <f>IF(Barèmes!$C28="Frais de déplacement voiture", IF(OR((Barèmes!$D28="2CV ou moins"),(Barèmes!$D28="3 CV")),IF(Barèmes!$E28&lt;=5000,Barèmes!$E28*0.41,IF(Barèmes!$E28&lt;=20000,Barèmes!$E28*0.245+824,Barèmes!$E28*0.286)),IF(Barèmes!$D28="4 CV",IF(Barèmes!$E28&lt;=5000,Barèmes!$E28*0.493,IF(Barèmes!$E28&lt;=20000,Barèmes!$E28*0.277+1082,Barèmes!$E28*0.332)),IF(Barèmes!$D28="5 CV",IF(Barèmes!$E28&lt;=5000,Barèmes!$E28*0.543,IF(Barèmes!$E28&lt;=20000,Barèmes!$E28*0.305+1188,Barèmes!$E28*0.364)),IF(Barèmes!$D28="6 CV",IF(Barèmes!$E28&lt;=5000,Barèmes!$E28*0.568,IF(Barèmes!$E28&lt;=20000,Barèmes!$E28*0.32+1244,Barèmes!$E28*0.382)),IF(Barèmes!$D28="7 CVou plus", IF(Barèmes!$E28&lt;=5000,Barèmes!$E28*0.595,IF(Barèmes!$E28&lt;=20000,Barèmes!$E28*0.337+1288,Barèmes!$E28*0.401))))))))</f>
        <v>0</v>
      </c>
      <c r="B169" s="94" t="b">
        <f>IF(Barèmes!$C28="Frais de déplacement moto", IF(Barèmes!$D28="2 CV ou moins", IF(Barèmes!$E28&lt;=3000,Barèmes!$E28*0.338,IF(Barèmes!$E28&lt;=6000,Barèmes!$E28*0.084+760,Barèmes!$E28*0.211)), IF(OR((Barèmes!$D28="3 CV"),(Barèmes!$D28="4 CV"),(Barèmes!$D28="5 CV")),IF(Barèmes!$E28&lt;=3000,Barèmes!$E28*0.4,IF(Barèmes!$E28&lt;=6000,Barèmes!$E28*0.07+989,Barèmes!$E28*0.235)),IF(OR((Barèmes!$D28="6 CV"),(Barèmes!$D28="7 CV ou plus")),IF(Barèmes!$E28&lt;=3000,Barèmes!$E28*0.518,IF(Barèmes!$E28&lt;=6000,Barèmes!$E28*0.067+1351,Barèmes!$E28*0.292)),IF(Barèmes!$D28="7 CV ou plus",IF(Barèmes!$E28&lt;=3000,Barèmes!$E28*0.518,IF(Barèmes!$E28&lt;=6000,Barèmes!$E28*0.067+1351,Barèmes!$E28*0.292)))))))</f>
        <v>0</v>
      </c>
      <c r="C169" s="94" t="b">
        <f>IF(Barèmes!$C28="Frais de déplacement cyclomoteur", IF(Barèmes!$E28&lt;=2000,Barèmes!$E28*0.269,IF(Barèmes!$E28&lt;=5000,Barèmes!$E28*0.063+412,Barèmes!$E28*0.146)))</f>
        <v>0</v>
      </c>
      <c r="G169" s="94">
        <v>25</v>
      </c>
    </row>
    <row r="170" spans="1:7" hidden="1" x14ac:dyDescent="0.25">
      <c r="A170" s="94" t="b">
        <f>IF(Barèmes!$C29="Frais de déplacement voiture", IF(OR((Barèmes!$D29="2CV ou moins"),(Barèmes!$D29="3 CV")),IF(Barèmes!$E29&lt;=5000,Barèmes!$E29*0.41,IF(Barèmes!$E29&lt;=20000,Barèmes!$E29*0.245+824,Barèmes!$E29*0.286)),IF(Barèmes!$D29="4 CV",IF(Barèmes!$E29&lt;=5000,Barèmes!$E29*0.493,IF(Barèmes!$E29&lt;=20000,Barèmes!$E29*0.277+1082,Barèmes!$E29*0.332)),IF(Barèmes!$D29="5 CV",IF(Barèmes!$E29&lt;=5000,Barèmes!$E29*0.543,IF(Barèmes!$E29&lt;=20000,Barèmes!$E29*0.305+1188,Barèmes!$E29*0.364)),IF(Barèmes!$D29="6 CV",IF(Barèmes!$E29&lt;=5000,Barèmes!$E29*0.568,IF(Barèmes!$E29&lt;=20000,Barèmes!$E29*0.32+1244,Barèmes!$E29*0.382)),IF(Barèmes!$D29="7 CVou plus", IF(Barèmes!$E29&lt;=5000,Barèmes!$E29*0.595,IF(Barèmes!$E29&lt;=20000,Barèmes!$E29*0.337+1288,Barèmes!$E29*0.401))))))))</f>
        <v>0</v>
      </c>
      <c r="B170" s="94" t="b">
        <f>IF(Barèmes!$C29="Frais de déplacement moto", IF(Barèmes!$D29="2 CV ou moins", IF(Barèmes!$E29&lt;=3000,Barèmes!$E29*0.338,IF(Barèmes!$E29&lt;=6000,Barèmes!$E29*0.084+760,Barèmes!$E29*0.211)), IF(OR((Barèmes!$D29="3 CV"),(Barèmes!$D29="4 CV"),(Barèmes!$D29="5 CV")),IF(Barèmes!$E29&lt;=3000,Barèmes!$E29*0.4,IF(Barèmes!$E29&lt;=6000,Barèmes!$E29*0.07+989,Barèmes!$E29*0.235)),IF(OR((Barèmes!$D29="6 CV"),(Barèmes!$D29="7 CV ou plus")),IF(Barèmes!$E29&lt;=3000,Barèmes!$E29*0.518,IF(Barèmes!$E29&lt;=6000,Barèmes!$E29*0.067+1351,Barèmes!$E29*0.292)),IF(Barèmes!$D29="7 CV ou plus",IF(Barèmes!$E29&lt;=3000,Barèmes!$E29*0.518,IF(Barèmes!$E29&lt;=6000,Barèmes!$E29*0.067+1351,Barèmes!$E29*0.292)))))))</f>
        <v>0</v>
      </c>
      <c r="C170" s="94" t="b">
        <f>IF(Barèmes!$C29="Frais de déplacement cyclomoteur", IF(Barèmes!$E29&lt;=2000,Barèmes!$E29*0.269,IF(Barèmes!$E29&lt;=5000,Barèmes!$E29*0.063+412,Barèmes!$E29*0.146)))</f>
        <v>0</v>
      </c>
      <c r="G170" s="94">
        <v>26</v>
      </c>
    </row>
    <row r="171" spans="1:7" hidden="1" x14ac:dyDescent="0.25">
      <c r="A171" s="94" t="b">
        <f>IF(Barèmes!$C30="Frais de déplacement voiture", IF(OR((Barèmes!$D30="2CV ou moins"),(Barèmes!$D30="3 CV")),IF(Barèmes!$E30&lt;=5000,Barèmes!$E30*0.41,IF(Barèmes!$E30&lt;=20000,Barèmes!$E30*0.245+824,Barèmes!$E30*0.286)),IF(Barèmes!$D30="4 CV",IF(Barèmes!$E30&lt;=5000,Barèmes!$E30*0.493,IF(Barèmes!$E30&lt;=20000,Barèmes!$E30*0.277+1082,Barèmes!$E30*0.332)),IF(Barèmes!$D30="5 CV",IF(Barèmes!$E30&lt;=5000,Barèmes!$E30*0.543,IF(Barèmes!$E30&lt;=20000,Barèmes!$E30*0.305+1188,Barèmes!$E30*0.364)),IF(Barèmes!$D30="6 CV",IF(Barèmes!$E30&lt;=5000,Barèmes!$E30*0.568,IF(Barèmes!$E30&lt;=20000,Barèmes!$E30*0.32+1244,Barèmes!$E30*0.382)),IF(Barèmes!$D30="7 CVou plus", IF(Barèmes!$E30&lt;=5000,Barèmes!$E30*0.595,IF(Barèmes!$E30&lt;=20000,Barèmes!$E30*0.337+1288,Barèmes!$E30*0.401))))))))</f>
        <v>0</v>
      </c>
      <c r="B171" s="94" t="b">
        <f>IF(Barèmes!$C30="Frais de déplacement moto", IF(Barèmes!$D30="2 CV ou moins", IF(Barèmes!$E30&lt;=3000,Barèmes!$E30*0.338,IF(Barèmes!$E30&lt;=6000,Barèmes!$E30*0.084+760,Barèmes!$E30*0.211)), IF(OR((Barèmes!$D30="3 CV"),(Barèmes!$D30="4 CV"),(Barèmes!$D30="5 CV")),IF(Barèmes!$E30&lt;=3000,Barèmes!$E30*0.4,IF(Barèmes!$E30&lt;=6000,Barèmes!$E30*0.07+989,Barèmes!$E30*0.235)),IF(OR((Barèmes!$D30="6 CV"),(Barèmes!$D30="7 CV ou plus")),IF(Barèmes!$E30&lt;=3000,Barèmes!$E30*0.518,IF(Barèmes!$E30&lt;=6000,Barèmes!$E30*0.067+1351,Barèmes!$E30*0.292)),IF(Barèmes!$D30="7 CV ou plus",IF(Barèmes!$E30&lt;=3000,Barèmes!$E30*0.518,IF(Barèmes!$E30&lt;=6000,Barèmes!$E30*0.067+1351,Barèmes!$E30*0.292)))))))</f>
        <v>0</v>
      </c>
      <c r="C171" s="94" t="b">
        <f>IF(Barèmes!$C30="Frais de déplacement cyclomoteur", IF(Barèmes!$E30&lt;=2000,Barèmes!$E30*0.269,IF(Barèmes!$E30&lt;=5000,Barèmes!$E30*0.063+412,Barèmes!$E30*0.146)))</f>
        <v>0</v>
      </c>
      <c r="G171" s="94">
        <v>27</v>
      </c>
    </row>
    <row r="172" spans="1:7" hidden="1" x14ac:dyDescent="0.25">
      <c r="A172" s="94" t="b">
        <f>IF(Barèmes!$C31="Frais de déplacement voiture", IF(OR((Barèmes!$D31="2CV ou moins"),(Barèmes!$D31="3 CV")),IF(Barèmes!$E31&lt;=5000,Barèmes!$E31*0.41,IF(Barèmes!$E31&lt;=20000,Barèmes!$E31*0.245+824,Barèmes!$E31*0.286)),IF(Barèmes!$D31="4 CV",IF(Barèmes!$E31&lt;=5000,Barèmes!$E31*0.493,IF(Barèmes!$E31&lt;=20000,Barèmes!$E31*0.277+1082,Barèmes!$E31*0.332)),IF(Barèmes!$D31="5 CV",IF(Barèmes!$E31&lt;=5000,Barèmes!$E31*0.543,IF(Barèmes!$E31&lt;=20000,Barèmes!$E31*0.305+1188,Barèmes!$E31*0.364)),IF(Barèmes!$D31="6 CV",IF(Barèmes!$E31&lt;=5000,Barèmes!$E31*0.568,IF(Barèmes!$E31&lt;=20000,Barèmes!$E31*0.32+1244,Barèmes!$E31*0.382)),IF(Barèmes!$D31="7 CVou plus", IF(Barèmes!$E31&lt;=5000,Barèmes!$E31*0.595,IF(Barèmes!$E31&lt;=20000,Barèmes!$E31*0.337+1288,Barèmes!$E31*0.401))))))))</f>
        <v>0</v>
      </c>
      <c r="B172" s="94" t="b">
        <f>IF(Barèmes!$C31="Frais de déplacement moto", IF(Barèmes!$D31="2 CV ou moins", IF(Barèmes!$E31&lt;=3000,Barèmes!$E31*0.338,IF(Barèmes!$E31&lt;=6000,Barèmes!$E31*0.084+760,Barèmes!$E31*0.211)), IF(OR((Barèmes!$D31="3 CV"),(Barèmes!$D31="4 CV"),(Barèmes!$D31="5 CV")),IF(Barèmes!$E31&lt;=3000,Barèmes!$E31*0.4,IF(Barèmes!$E31&lt;=6000,Barèmes!$E31*0.07+989,Barèmes!$E31*0.235)),IF(OR((Barèmes!$D31="6 CV"),(Barèmes!$D31="7 CV ou plus")),IF(Barèmes!$E31&lt;=3000,Barèmes!$E31*0.518,IF(Barèmes!$E31&lt;=6000,Barèmes!$E31*0.067+1351,Barèmes!$E31*0.292)),IF(Barèmes!$D31="7 CV ou plus",IF(Barèmes!$E31&lt;=3000,Barèmes!$E31*0.518,IF(Barèmes!$E31&lt;=6000,Barèmes!$E31*0.067+1351,Barèmes!$E31*0.292)))))))</f>
        <v>0</v>
      </c>
      <c r="C172" s="94" t="b">
        <f>IF(Barèmes!$C31="Frais de déplacement cyclomoteur", IF(Barèmes!$E31&lt;=2000,Barèmes!$E31*0.269,IF(Barèmes!$E31&lt;=5000,Barèmes!$E31*0.063+412,Barèmes!$E31*0.146)))</f>
        <v>0</v>
      </c>
      <c r="G172" s="94">
        <v>28</v>
      </c>
    </row>
    <row r="173" spans="1:7" hidden="1" x14ac:dyDescent="0.25">
      <c r="A173" s="94" t="b">
        <f>IF(Barèmes!$C32="Frais de déplacement voiture", IF(OR((Barèmes!$D32="2CV ou moins"),(Barèmes!$D32="3 CV")),IF(Barèmes!$E32&lt;=5000,Barèmes!$E32*0.41,IF(Barèmes!$E32&lt;=20000,Barèmes!$E32*0.245+824,Barèmes!$E32*0.286)),IF(Barèmes!$D32="4 CV",IF(Barèmes!$E32&lt;=5000,Barèmes!$E32*0.493,IF(Barèmes!$E32&lt;=20000,Barèmes!$E32*0.277+1082,Barèmes!$E32*0.332)),IF(Barèmes!$D32="5 CV",IF(Barèmes!$E32&lt;=5000,Barèmes!$E32*0.543,IF(Barèmes!$E32&lt;=20000,Barèmes!$E32*0.305+1188,Barèmes!$E32*0.364)),IF(Barèmes!$D32="6 CV",IF(Barèmes!$E32&lt;=5000,Barèmes!$E32*0.568,IF(Barèmes!$E32&lt;=20000,Barèmes!$E32*0.32+1244,Barèmes!$E32*0.382)),IF(Barèmes!$D32="7 CVou plus", IF(Barèmes!$E32&lt;=5000,Barèmes!$E32*0.595,IF(Barèmes!$E32&lt;=20000,Barèmes!$E32*0.337+1288,Barèmes!$E32*0.401))))))))</f>
        <v>0</v>
      </c>
      <c r="B173" s="94" t="b">
        <f>IF(Barèmes!$C32="Frais de déplacement moto", IF(Barèmes!$D32="2 CV ou moins", IF(Barèmes!$E32&lt;=3000,Barèmes!$E32*0.338,IF(Barèmes!$E32&lt;=6000,Barèmes!$E32*0.084+760,Barèmes!$E32*0.211)), IF(OR((Barèmes!$D32="3 CV"),(Barèmes!$D32="4 CV"),(Barèmes!$D32="5 CV")),IF(Barèmes!$E32&lt;=3000,Barèmes!$E32*0.4,IF(Barèmes!$E32&lt;=6000,Barèmes!$E32*0.07+989,Barèmes!$E32*0.235)),IF(OR((Barèmes!$D32="6 CV"),(Barèmes!$D32="7 CV ou plus")),IF(Barèmes!$E32&lt;=3000,Barèmes!$E32*0.518,IF(Barèmes!$E32&lt;=6000,Barèmes!$E32*0.067+1351,Barèmes!$E32*0.292)),IF(Barèmes!$D32="7 CV ou plus",IF(Barèmes!$E32&lt;=3000,Barèmes!$E32*0.518,IF(Barèmes!$E32&lt;=6000,Barèmes!$E32*0.067+1351,Barèmes!$E32*0.292)))))))</f>
        <v>0</v>
      </c>
      <c r="C173" s="94" t="b">
        <f>IF(Barèmes!$C32="Frais de déplacement cyclomoteur", IF(Barèmes!$E32&lt;=2000,Barèmes!$E32*0.269,IF(Barèmes!$E32&lt;=5000,Barèmes!$E32*0.063+412,Barèmes!$E32*0.146)))</f>
        <v>0</v>
      </c>
      <c r="G173" s="94">
        <v>29</v>
      </c>
    </row>
    <row r="174" spans="1:7" hidden="1" x14ac:dyDescent="0.25">
      <c r="A174" s="94" t="b">
        <f>IF(Barèmes!$C33="Frais de déplacement voiture", IF(OR((Barèmes!$D33="2CV ou moins"),(Barèmes!$D33="3 CV")),IF(Barèmes!$E33&lt;=5000,Barèmes!$E33*0.41,IF(Barèmes!$E33&lt;=20000,Barèmes!$E33*0.245+824,Barèmes!$E33*0.286)),IF(Barèmes!$D33="4 CV",IF(Barèmes!$E33&lt;=5000,Barèmes!$E33*0.493,IF(Barèmes!$E33&lt;=20000,Barèmes!$E33*0.277+1082,Barèmes!$E33*0.332)),IF(Barèmes!$D33="5 CV",IF(Barèmes!$E33&lt;=5000,Barèmes!$E33*0.543,IF(Barèmes!$E33&lt;=20000,Barèmes!$E33*0.305+1188,Barèmes!$E33*0.364)),IF(Barèmes!$D33="6 CV",IF(Barèmes!$E33&lt;=5000,Barèmes!$E33*0.568,IF(Barèmes!$E33&lt;=20000,Barèmes!$E33*0.32+1244,Barèmes!$E33*0.382)),IF(Barèmes!$D33="7 CVou plus", IF(Barèmes!$E33&lt;=5000,Barèmes!$E33*0.595,IF(Barèmes!$E33&lt;=20000,Barèmes!$E33*0.337+1288,Barèmes!$E33*0.401))))))))</f>
        <v>0</v>
      </c>
      <c r="B174" s="94" t="b">
        <f>IF(Barèmes!$C33="Frais de déplacement moto", IF(Barèmes!$D33="2 CV ou moins", IF(Barèmes!$E33&lt;=3000,Barèmes!$E33*0.338,IF(Barèmes!$E33&lt;=6000,Barèmes!$E33*0.084+760,Barèmes!$E33*0.211)), IF(OR((Barèmes!$D33="3 CV"),(Barèmes!$D33="4 CV"),(Barèmes!$D33="5 CV")),IF(Barèmes!$E33&lt;=3000,Barèmes!$E33*0.4,IF(Barèmes!$E33&lt;=6000,Barèmes!$E33*0.07+989,Barèmes!$E33*0.235)),IF(OR((Barèmes!$D33="6 CV"),(Barèmes!$D33="7 CV ou plus")),IF(Barèmes!$E33&lt;=3000,Barèmes!$E33*0.518,IF(Barèmes!$E33&lt;=6000,Barèmes!$E33*0.067+1351,Barèmes!$E33*0.292)),IF(Barèmes!$D33="7 CV ou plus",IF(Barèmes!$E33&lt;=3000,Barèmes!$E33*0.518,IF(Barèmes!$E33&lt;=6000,Barèmes!$E33*0.067+1351,Barèmes!$E33*0.292)))))))</f>
        <v>0</v>
      </c>
      <c r="C174" s="94" t="b">
        <f>IF(Barèmes!$C33="Frais de déplacement cyclomoteur", IF(Barèmes!$E33&lt;=2000,Barèmes!$E33*0.269,IF(Barèmes!$E33&lt;=5000,Barèmes!$E33*0.063+412,Barèmes!$E33*0.146)))</f>
        <v>0</v>
      </c>
      <c r="G174" s="94">
        <v>30</v>
      </c>
    </row>
    <row r="175" spans="1:7" hidden="1" x14ac:dyDescent="0.25">
      <c r="A175" s="94" t="b">
        <f>IF(Barèmes!$C34="Frais de déplacement voiture", IF(OR((Barèmes!$D34="2CV ou moins"),(Barèmes!$D34="3 CV")),IF(Barèmes!$E34&lt;=5000,Barèmes!$E34*0.41,IF(Barèmes!$E34&lt;=20000,Barèmes!$E34*0.245+824,Barèmes!$E34*0.286)),IF(Barèmes!$D34="4 CV",IF(Barèmes!$E34&lt;=5000,Barèmes!$E34*0.493,IF(Barèmes!$E34&lt;=20000,Barèmes!$E34*0.277+1082,Barèmes!$E34*0.332)),IF(Barèmes!$D34="5 CV",IF(Barèmes!$E34&lt;=5000,Barèmes!$E34*0.543,IF(Barèmes!$E34&lt;=20000,Barèmes!$E34*0.305+1188,Barèmes!$E34*0.364)),IF(Barèmes!$D34="6 CV",IF(Barèmes!$E34&lt;=5000,Barèmes!$E34*0.568,IF(Barèmes!$E34&lt;=20000,Barèmes!$E34*0.32+1244,Barèmes!$E34*0.382)),IF(Barèmes!$D34="7 CVou plus", IF(Barèmes!$E34&lt;=5000,Barèmes!$E34*0.595,IF(Barèmes!$E34&lt;=20000,Barèmes!$E34*0.337+1288,Barèmes!$E34*0.401))))))))</f>
        <v>0</v>
      </c>
      <c r="B175" s="94" t="b">
        <f>IF(Barèmes!$C34="Frais de déplacement moto", IF(Barèmes!$D34="2 CV ou moins", IF(Barèmes!$E34&lt;=3000,Barèmes!$E34*0.338,IF(Barèmes!$E34&lt;=6000,Barèmes!$E34*0.084+760,Barèmes!$E34*0.211)), IF(OR((Barèmes!$D34="3 CV"),(Barèmes!$D34="4 CV"),(Barèmes!$D34="5 CV")),IF(Barèmes!$E34&lt;=3000,Barèmes!$E34*0.4,IF(Barèmes!$E34&lt;=6000,Barèmes!$E34*0.07+989,Barèmes!$E34*0.235)),IF(OR((Barèmes!$D34="6 CV"),(Barèmes!$D34="7 CV ou plus")),IF(Barèmes!$E34&lt;=3000,Barèmes!$E34*0.518,IF(Barèmes!$E34&lt;=6000,Barèmes!$E34*0.067+1351,Barèmes!$E34*0.292)),IF(Barèmes!$D34="7 CV ou plus",IF(Barèmes!$E34&lt;=3000,Barèmes!$E34*0.518,IF(Barèmes!$E34&lt;=6000,Barèmes!$E34*0.067+1351,Barèmes!$E34*0.292)))))))</f>
        <v>0</v>
      </c>
      <c r="C175" s="94" t="b">
        <f>IF(Barèmes!$C34="Frais de déplacement cyclomoteur", IF(Barèmes!$E34&lt;=2000,Barèmes!$E34*0.269,IF(Barèmes!$E34&lt;=5000,Barèmes!$E34*0.063+412,Barèmes!$E34*0.146)))</f>
        <v>0</v>
      </c>
      <c r="G175" s="94">
        <v>31</v>
      </c>
    </row>
    <row r="176" spans="1:7" hidden="1" x14ac:dyDescent="0.25">
      <c r="A176" s="94" t="b">
        <f>IF(Barèmes!$C35="Frais de déplacement voiture", IF(OR((Barèmes!$D35="2CV ou moins"),(Barèmes!$D35="3 CV")),IF(Barèmes!$E35&lt;=5000,Barèmes!$E35*0.41,IF(Barèmes!$E35&lt;=20000,Barèmes!$E35*0.245+824,Barèmes!$E35*0.286)),IF(Barèmes!$D35="4 CV",IF(Barèmes!$E35&lt;=5000,Barèmes!$E35*0.493,IF(Barèmes!$E35&lt;=20000,Barèmes!$E35*0.277+1082,Barèmes!$E35*0.332)),IF(Barèmes!$D35="5 CV",IF(Barèmes!$E35&lt;=5000,Barèmes!$E35*0.543,IF(Barèmes!$E35&lt;=20000,Barèmes!$E35*0.305+1188,Barèmes!$E35*0.364)),IF(Barèmes!$D35="6 CV",IF(Barèmes!$E35&lt;=5000,Barèmes!$E35*0.568,IF(Barèmes!$E35&lt;=20000,Barèmes!$E35*0.32+1244,Barèmes!$E35*0.382)),IF(Barèmes!$D35="7 CVou plus", IF(Barèmes!$E35&lt;=5000,Barèmes!$E35*0.595,IF(Barèmes!$E35&lt;=20000,Barèmes!$E35*0.337+1288,Barèmes!$E35*0.401))))))))</f>
        <v>0</v>
      </c>
      <c r="B176" s="94" t="b">
        <f>IF(Barèmes!$C35="Frais de déplacement moto", IF(Barèmes!$D35="2 CV ou moins", IF(Barèmes!$E35&lt;=3000,Barèmes!$E35*0.338,IF(Barèmes!$E35&lt;=6000,Barèmes!$E35*0.084+760,Barèmes!$E35*0.211)), IF(OR((Barèmes!$D35="3 CV"),(Barèmes!$D35="4 CV"),(Barèmes!$D35="5 CV")),IF(Barèmes!$E35&lt;=3000,Barèmes!$E35*0.4,IF(Barèmes!$E35&lt;=6000,Barèmes!$E35*0.07+989,Barèmes!$E35*0.235)),IF(OR((Barèmes!$D35="6 CV"),(Barèmes!$D35="7 CV ou plus")),IF(Barèmes!$E35&lt;=3000,Barèmes!$E35*0.518,IF(Barèmes!$E35&lt;=6000,Barèmes!$E35*0.067+1351,Barèmes!$E35*0.292)),IF(Barèmes!$D35="7 CV ou plus",IF(Barèmes!$E35&lt;=3000,Barèmes!$E35*0.518,IF(Barèmes!$E35&lt;=6000,Barèmes!$E35*0.067+1351,Barèmes!$E35*0.292)))))))</f>
        <v>0</v>
      </c>
      <c r="C176" s="94" t="b">
        <f>IF(Barèmes!$C35="Frais de déplacement cyclomoteur", IF(Barèmes!$E35&lt;=2000,Barèmes!$E35*0.269,IF(Barèmes!$E35&lt;=5000,Barèmes!$E35*0.063+412,Barèmes!$E35*0.146)))</f>
        <v>0</v>
      </c>
      <c r="G176" s="94">
        <v>32</v>
      </c>
    </row>
    <row r="177" spans="1:7" hidden="1" x14ac:dyDescent="0.25">
      <c r="A177" s="94" t="b">
        <f>IF(Barèmes!$C36="Frais de déplacement voiture", IF(OR((Barèmes!$D36="2CV ou moins"),(Barèmes!$D36="3 CV")),IF(Barèmes!$E36&lt;=5000,Barèmes!$E36*0.41,IF(Barèmes!$E36&lt;=20000,Barèmes!$E36*0.245+824,Barèmes!$E36*0.286)),IF(Barèmes!$D36="4 CV",IF(Barèmes!$E36&lt;=5000,Barèmes!$E36*0.493,IF(Barèmes!$E36&lt;=20000,Barèmes!$E36*0.277+1082,Barèmes!$E36*0.332)),IF(Barèmes!$D36="5 CV",IF(Barèmes!$E36&lt;=5000,Barèmes!$E36*0.543,IF(Barèmes!$E36&lt;=20000,Barèmes!$E36*0.305+1188,Barèmes!$E36*0.364)),IF(Barèmes!$D36="6 CV",IF(Barèmes!$E36&lt;=5000,Barèmes!$E36*0.568,IF(Barèmes!$E36&lt;=20000,Barèmes!$E36*0.32+1244,Barèmes!$E36*0.382)),IF(Barèmes!$D36="7 CVou plus", IF(Barèmes!$E36&lt;=5000,Barèmes!$E36*0.595,IF(Barèmes!$E36&lt;=20000,Barèmes!$E36*0.337+1288,Barèmes!$E36*0.401))))))))</f>
        <v>0</v>
      </c>
      <c r="B177" s="94" t="b">
        <f>IF(Barèmes!$C36="Frais de déplacement moto", IF(Barèmes!$D36="2 CV ou moins", IF(Barèmes!$E36&lt;=3000,Barèmes!$E36*0.338,IF(Barèmes!$E36&lt;=6000,Barèmes!$E36*0.084+760,Barèmes!$E36*0.211)), IF(OR((Barèmes!$D36="3 CV"),(Barèmes!$D36="4 CV"),(Barèmes!$D36="5 CV")),IF(Barèmes!$E36&lt;=3000,Barèmes!$E36*0.4,IF(Barèmes!$E36&lt;=6000,Barèmes!$E36*0.07+989,Barèmes!$E36*0.235)),IF(OR((Barèmes!$D36="6 CV"),(Barèmes!$D36="7 CV ou plus")),IF(Barèmes!$E36&lt;=3000,Barèmes!$E36*0.518,IF(Barèmes!$E36&lt;=6000,Barèmes!$E36*0.067+1351,Barèmes!$E36*0.292)),IF(Barèmes!$D36="7 CV ou plus",IF(Barèmes!$E36&lt;=3000,Barèmes!$E36*0.518,IF(Barèmes!$E36&lt;=6000,Barèmes!$E36*0.067+1351,Barèmes!$E36*0.292)))))))</f>
        <v>0</v>
      </c>
      <c r="C177" s="94" t="b">
        <f>IF(Barèmes!$C36="Frais de déplacement cyclomoteur", IF(Barèmes!$E36&lt;=2000,Barèmes!$E36*0.269,IF(Barèmes!$E36&lt;=5000,Barèmes!$E36*0.063+412,Barèmes!$E36*0.146)))</f>
        <v>0</v>
      </c>
      <c r="G177" s="94">
        <v>33</v>
      </c>
    </row>
    <row r="178" spans="1:7" hidden="1" x14ac:dyDescent="0.25">
      <c r="A178" s="94" t="b">
        <f>IF(Barèmes!$C37="Frais de déplacement voiture", IF(OR((Barèmes!$D37="2CV ou moins"),(Barèmes!$D37="3 CV")),IF(Barèmes!$E37&lt;=5000,Barèmes!$E37*0.41,IF(Barèmes!$E37&lt;=20000,Barèmes!$E37*0.245+824,Barèmes!$E37*0.286)),IF(Barèmes!$D37="4 CV",IF(Barèmes!$E37&lt;=5000,Barèmes!$E37*0.493,IF(Barèmes!$E37&lt;=20000,Barèmes!$E37*0.277+1082,Barèmes!$E37*0.332)),IF(Barèmes!$D37="5 CV",IF(Barèmes!$E37&lt;=5000,Barèmes!$E37*0.543,IF(Barèmes!$E37&lt;=20000,Barèmes!$E37*0.305+1188,Barèmes!$E37*0.364)),IF(Barèmes!$D37="6 CV",IF(Barèmes!$E37&lt;=5000,Barèmes!$E37*0.568,IF(Barèmes!$E37&lt;=20000,Barèmes!$E37*0.32+1244,Barèmes!$E37*0.382)),IF(Barèmes!$D37="7 CVou plus", IF(Barèmes!$E37&lt;=5000,Barèmes!$E37*0.595,IF(Barèmes!$E37&lt;=20000,Barèmes!$E37*0.337+1288,Barèmes!$E37*0.401))))))))</f>
        <v>0</v>
      </c>
      <c r="B178" s="94" t="b">
        <f>IF(Barèmes!$C37="Frais de déplacement moto", IF(Barèmes!$D37="2 CV ou moins", IF(Barèmes!$E37&lt;=3000,Barèmes!$E37*0.338,IF(Barèmes!$E37&lt;=6000,Barèmes!$E37*0.084+760,Barèmes!$E37*0.211)), IF(OR((Barèmes!$D37="3 CV"),(Barèmes!$D37="4 CV"),(Barèmes!$D37="5 CV")),IF(Barèmes!$E37&lt;=3000,Barèmes!$E37*0.4,IF(Barèmes!$E37&lt;=6000,Barèmes!$E37*0.07+989,Barèmes!$E37*0.235)),IF(OR((Barèmes!$D37="6 CV"),(Barèmes!$D37="7 CV ou plus")),IF(Barèmes!$E37&lt;=3000,Barèmes!$E37*0.518,IF(Barèmes!$E37&lt;=6000,Barèmes!$E37*0.067+1351,Barèmes!$E37*0.292)),IF(Barèmes!$D37="7 CV ou plus",IF(Barèmes!$E37&lt;=3000,Barèmes!$E37*0.518,IF(Barèmes!$E37&lt;=6000,Barèmes!$E37*0.067+1351,Barèmes!$E37*0.292)))))))</f>
        <v>0</v>
      </c>
      <c r="C178" s="94" t="b">
        <f>IF(Barèmes!$C37="Frais de déplacement cyclomoteur", IF(Barèmes!$E37&lt;=2000,Barèmes!$E37*0.269,IF(Barèmes!$E37&lt;=5000,Barèmes!$E37*0.063+412,Barèmes!$E37*0.146)))</f>
        <v>0</v>
      </c>
      <c r="G178" s="94">
        <v>34</v>
      </c>
    </row>
    <row r="179" spans="1:7" hidden="1" x14ac:dyDescent="0.25">
      <c r="A179" s="94" t="b">
        <f>IF(Barèmes!$C38="Frais de déplacement voiture", IF(OR((Barèmes!$D38="2CV ou moins"),(Barèmes!$D38="3 CV")),IF(Barèmes!$E38&lt;=5000,Barèmes!$E38*0.41,IF(Barèmes!$E38&lt;=20000,Barèmes!$E38*0.245+824,Barèmes!$E38*0.286)),IF(Barèmes!$D38="4 CV",IF(Barèmes!$E38&lt;=5000,Barèmes!$E38*0.493,IF(Barèmes!$E38&lt;=20000,Barèmes!$E38*0.277+1082,Barèmes!$E38*0.332)),IF(Barèmes!$D38="5 CV",IF(Barèmes!$E38&lt;=5000,Barèmes!$E38*0.543,IF(Barèmes!$E38&lt;=20000,Barèmes!$E38*0.305+1188,Barèmes!$E38*0.364)),IF(Barèmes!$D38="6 CV",IF(Barèmes!$E38&lt;=5000,Barèmes!$E38*0.568,IF(Barèmes!$E38&lt;=20000,Barèmes!$E38*0.32+1244,Barèmes!$E38*0.382)),IF(Barèmes!$D38="7 CVou plus", IF(Barèmes!$E38&lt;=5000,Barèmes!$E38*0.595,IF(Barèmes!$E38&lt;=20000,Barèmes!$E38*0.337+1288,Barèmes!$E38*0.401))))))))</f>
        <v>0</v>
      </c>
      <c r="B179" s="94" t="b">
        <f>IF(Barèmes!$C38="Frais de déplacement moto", IF(Barèmes!$D38="2 CV ou moins", IF(Barèmes!$E38&lt;=3000,Barèmes!$E38*0.338,IF(Barèmes!$E38&lt;=6000,Barèmes!$E38*0.084+760,Barèmes!$E38*0.211)), IF(OR((Barèmes!$D38="3 CV"),(Barèmes!$D38="4 CV"),(Barèmes!$D38="5 CV")),IF(Barèmes!$E38&lt;=3000,Barèmes!$E38*0.4,IF(Barèmes!$E38&lt;=6000,Barèmes!$E38*0.07+989,Barèmes!$E38*0.235)),IF(OR((Barèmes!$D38="6 CV"),(Barèmes!$D38="7 CV ou plus")),IF(Barèmes!$E38&lt;=3000,Barèmes!$E38*0.518,IF(Barèmes!$E38&lt;=6000,Barèmes!$E38*0.067+1351,Barèmes!$E38*0.292)),IF(Barèmes!$D38="7 CV ou plus",IF(Barèmes!$E38&lt;=3000,Barèmes!$E38*0.518,IF(Barèmes!$E38&lt;=6000,Barèmes!$E38*0.067+1351,Barèmes!$E38*0.292)))))))</f>
        <v>0</v>
      </c>
      <c r="C179" s="94" t="b">
        <f>IF(Barèmes!$C38="Frais de déplacement cyclomoteur", IF(Barèmes!$E38&lt;=2000,Barèmes!$E38*0.269,IF(Barèmes!$E38&lt;=5000,Barèmes!$E38*0.063+412,Barèmes!$E38*0.146)))</f>
        <v>0</v>
      </c>
      <c r="G179" s="94">
        <v>35</v>
      </c>
    </row>
    <row r="180" spans="1:7" hidden="1" x14ac:dyDescent="0.25">
      <c r="A180" s="94" t="b">
        <f>IF(Barèmes!$C39="Frais de déplacement voiture", IF(OR((Barèmes!$D39="2CV ou moins"),(Barèmes!$D39="3 CV")),IF(Barèmes!$E39&lt;=5000,Barèmes!$E39*0.41,IF(Barèmes!$E39&lt;=20000,Barèmes!$E39*0.245+824,Barèmes!$E39*0.286)),IF(Barèmes!$D39="4 CV",IF(Barèmes!$E39&lt;=5000,Barèmes!$E39*0.493,IF(Barèmes!$E39&lt;=20000,Barèmes!$E39*0.277+1082,Barèmes!$E39*0.332)),IF(Barèmes!$D39="5 CV",IF(Barèmes!$E39&lt;=5000,Barèmes!$E39*0.543,IF(Barèmes!$E39&lt;=20000,Barèmes!$E39*0.305+1188,Barèmes!$E39*0.364)),IF(Barèmes!$D39="6 CV",IF(Barèmes!$E39&lt;=5000,Barèmes!$E39*0.568,IF(Barèmes!$E39&lt;=20000,Barèmes!$E39*0.32+1244,Barèmes!$E39*0.382)),IF(Barèmes!$D39="7 CVou plus", IF(Barèmes!$E39&lt;=5000,Barèmes!$E39*0.595,IF(Barèmes!$E39&lt;=20000,Barèmes!$E39*0.337+1288,Barèmes!$E39*0.401))))))))</f>
        <v>0</v>
      </c>
      <c r="B180" s="94" t="b">
        <f>IF(Barèmes!$C39="Frais de déplacement moto", IF(Barèmes!$D39="2 CV ou moins", IF(Barèmes!$E39&lt;=3000,Barèmes!$E39*0.338,IF(Barèmes!$E39&lt;=6000,Barèmes!$E39*0.084+760,Barèmes!$E39*0.211)), IF(OR((Barèmes!$D39="3 CV"),(Barèmes!$D39="4 CV"),(Barèmes!$D39="5 CV")),IF(Barèmes!$E39&lt;=3000,Barèmes!$E39*0.4,IF(Barèmes!$E39&lt;=6000,Barèmes!$E39*0.07+989,Barèmes!$E39*0.235)),IF(OR((Barèmes!$D39="6 CV"),(Barèmes!$D39="7 CV ou plus")),IF(Barèmes!$E39&lt;=3000,Barèmes!$E39*0.518,IF(Barèmes!$E39&lt;=6000,Barèmes!$E39*0.067+1351,Barèmes!$E39*0.292)),IF(Barèmes!$D39="7 CV ou plus",IF(Barèmes!$E39&lt;=3000,Barèmes!$E39*0.518,IF(Barèmes!$E39&lt;=6000,Barèmes!$E39*0.067+1351,Barèmes!$E39*0.292)))))))</f>
        <v>0</v>
      </c>
      <c r="C180" s="94" t="b">
        <f>IF(Barèmes!$C39="Frais de déplacement cyclomoteur", IF(Barèmes!$E39&lt;=2000,Barèmes!$E39*0.269,IF(Barèmes!$E39&lt;=5000,Barèmes!$E39*0.063+412,Barèmes!$E39*0.146)))</f>
        <v>0</v>
      </c>
      <c r="G180" s="94">
        <v>36</v>
      </c>
    </row>
    <row r="181" spans="1:7" hidden="1" x14ac:dyDescent="0.25">
      <c r="A181" s="94" t="b">
        <f>IF(Barèmes!$C40="Frais de déplacement voiture", IF(OR((Barèmes!$D40="2CV ou moins"),(Barèmes!$D40="3 CV")),IF(Barèmes!$E40&lt;=5000,Barèmes!$E40*0.41,IF(Barèmes!$E40&lt;=20000,Barèmes!$E40*0.245+824,Barèmes!$E40*0.286)),IF(Barèmes!$D40="4 CV",IF(Barèmes!$E40&lt;=5000,Barèmes!$E40*0.493,IF(Barèmes!$E40&lt;=20000,Barèmes!$E40*0.277+1082,Barèmes!$E40*0.332)),IF(Barèmes!$D40="5 CV",IF(Barèmes!$E40&lt;=5000,Barèmes!$E40*0.543,IF(Barèmes!$E40&lt;=20000,Barèmes!$E40*0.305+1188,Barèmes!$E40*0.364)),IF(Barèmes!$D40="6 CV",IF(Barèmes!$E40&lt;=5000,Barèmes!$E40*0.568,IF(Barèmes!$E40&lt;=20000,Barèmes!$E40*0.32+1244,Barèmes!$E40*0.382)),IF(Barèmes!$D40="7 CVou plus", IF(Barèmes!$E40&lt;=5000,Barèmes!$E40*0.595,IF(Barèmes!$E40&lt;=20000,Barèmes!$E40*0.337+1288,Barèmes!$E40*0.401))))))))</f>
        <v>0</v>
      </c>
      <c r="B181" s="94" t="b">
        <f>IF(Barèmes!$C40="Frais de déplacement moto", IF(Barèmes!$D40="2 CV ou moins", IF(Barèmes!$E40&lt;=3000,Barèmes!$E40*0.338,IF(Barèmes!$E40&lt;=6000,Barèmes!$E40*0.084+760,Barèmes!$E40*0.211)), IF(OR((Barèmes!$D40="3 CV"),(Barèmes!$D40="4 CV"),(Barèmes!$D40="5 CV")),IF(Barèmes!$E40&lt;=3000,Barèmes!$E40*0.4,IF(Barèmes!$E40&lt;=6000,Barèmes!$E40*0.07+989,Barèmes!$E40*0.235)),IF(OR((Barèmes!$D40="6 CV"),(Barèmes!$D40="7 CV ou plus")),IF(Barèmes!$E40&lt;=3000,Barèmes!$E40*0.518,IF(Barèmes!$E40&lt;=6000,Barèmes!$E40*0.067+1351,Barèmes!$E40*0.292)),IF(Barèmes!$D40="7 CV ou plus",IF(Barèmes!$E40&lt;=3000,Barèmes!$E40*0.518,IF(Barèmes!$E40&lt;=6000,Barèmes!$E40*0.067+1351,Barèmes!$E40*0.292)))))))</f>
        <v>0</v>
      </c>
      <c r="C181" s="94" t="b">
        <f>IF(Barèmes!$C40="Frais de déplacement cyclomoteur", IF(Barèmes!$E40&lt;=2000,Barèmes!$E40*0.269,IF(Barèmes!$E40&lt;=5000,Barèmes!$E40*0.063+412,Barèmes!$E40*0.146)))</f>
        <v>0</v>
      </c>
      <c r="G181" s="94">
        <v>37</v>
      </c>
    </row>
    <row r="182" spans="1:7" hidden="1" x14ac:dyDescent="0.25">
      <c r="A182" s="94" t="b">
        <f>IF(Barèmes!$C41="Frais de déplacement voiture", IF(OR((Barèmes!$D41="2CV ou moins"),(Barèmes!$D41="3 CV")),IF(Barèmes!$E41&lt;=5000,Barèmes!$E41*0.41,IF(Barèmes!$E41&lt;=20000,Barèmes!$E41*0.245+824,Barèmes!$E41*0.286)),IF(Barèmes!$D41="4 CV",IF(Barèmes!$E41&lt;=5000,Barèmes!$E41*0.493,IF(Barèmes!$E41&lt;=20000,Barèmes!$E41*0.277+1082,Barèmes!$E41*0.332)),IF(Barèmes!$D41="5 CV",IF(Barèmes!$E41&lt;=5000,Barèmes!$E41*0.543,IF(Barèmes!$E41&lt;=20000,Barèmes!$E41*0.305+1188,Barèmes!$E41*0.364)),IF(Barèmes!$D41="6 CV",IF(Barèmes!$E41&lt;=5000,Barèmes!$E41*0.568,IF(Barèmes!$E41&lt;=20000,Barèmes!$E41*0.32+1244,Barèmes!$E41*0.382)),IF(Barèmes!$D41="7 CVou plus", IF(Barèmes!$E41&lt;=5000,Barèmes!$E41*0.595,IF(Barèmes!$E41&lt;=20000,Barèmes!$E41*0.337+1288,Barèmes!$E41*0.401))))))))</f>
        <v>0</v>
      </c>
      <c r="B182" s="94" t="b">
        <f>IF(Barèmes!$C41="Frais de déplacement moto", IF(Barèmes!$D41="2 CV ou moins", IF(Barèmes!$E41&lt;=3000,Barèmes!$E41*0.338,IF(Barèmes!$E41&lt;=6000,Barèmes!$E41*0.084+760,Barèmes!$E41*0.211)), IF(OR((Barèmes!$D41="3 CV"),(Barèmes!$D41="4 CV"),(Barèmes!$D41="5 CV")),IF(Barèmes!$E41&lt;=3000,Barèmes!$E41*0.4,IF(Barèmes!$E41&lt;=6000,Barèmes!$E41*0.07+989,Barèmes!$E41*0.235)),IF(OR((Barèmes!$D41="6 CV"),(Barèmes!$D41="7 CV ou plus")),IF(Barèmes!$E41&lt;=3000,Barèmes!$E41*0.518,IF(Barèmes!$E41&lt;=6000,Barèmes!$E41*0.067+1351,Barèmes!$E41*0.292)),IF(Barèmes!$D41="7 CV ou plus",IF(Barèmes!$E41&lt;=3000,Barèmes!$E41*0.518,IF(Barèmes!$E41&lt;=6000,Barèmes!$E41*0.067+1351,Barèmes!$E41*0.292)))))))</f>
        <v>0</v>
      </c>
      <c r="C182" s="94" t="b">
        <f>IF(Barèmes!$C41="Frais de déplacement cyclomoteur", IF(Barèmes!$E41&lt;=2000,Barèmes!$E41*0.269,IF(Barèmes!$E41&lt;=5000,Barèmes!$E41*0.063+412,Barèmes!$E41*0.146)))</f>
        <v>0</v>
      </c>
      <c r="G182" s="94">
        <v>38</v>
      </c>
    </row>
    <row r="183" spans="1:7" hidden="1" x14ac:dyDescent="0.25">
      <c r="A183" s="94" t="b">
        <f>IF(Barèmes!$C42="Frais de déplacement voiture", IF(OR((Barèmes!$D42="2CV ou moins"),(Barèmes!$D42="3 CV")),IF(Barèmes!$E42&lt;=5000,Barèmes!$E42*0.41,IF(Barèmes!$E42&lt;=20000,Barèmes!$E42*0.245+824,Barèmes!$E42*0.286)),IF(Barèmes!$D42="4 CV",IF(Barèmes!$E42&lt;=5000,Barèmes!$E42*0.493,IF(Barèmes!$E42&lt;=20000,Barèmes!$E42*0.277+1082,Barèmes!$E42*0.332)),IF(Barèmes!$D42="5 CV",IF(Barèmes!$E42&lt;=5000,Barèmes!$E42*0.543,IF(Barèmes!$E42&lt;=20000,Barèmes!$E42*0.305+1188,Barèmes!$E42*0.364)),IF(Barèmes!$D42="6 CV",IF(Barèmes!$E42&lt;=5000,Barèmes!$E42*0.568,IF(Barèmes!$E42&lt;=20000,Barèmes!$E42*0.32+1244,Barèmes!$E42*0.382)),IF(Barèmes!$D42="7 CVou plus", IF(Barèmes!$E42&lt;=5000,Barèmes!$E42*0.595,IF(Barèmes!$E42&lt;=20000,Barèmes!$E42*0.337+1288,Barèmes!$E42*0.401))))))))</f>
        <v>0</v>
      </c>
      <c r="B183" s="94" t="b">
        <f>IF(Barèmes!$C42="Frais de déplacement moto", IF(Barèmes!$D42="2 CV ou moins", IF(Barèmes!$E42&lt;=3000,Barèmes!$E42*0.338,IF(Barèmes!$E42&lt;=6000,Barèmes!$E42*0.084+760,Barèmes!$E42*0.211)), IF(OR((Barèmes!$D42="3 CV"),(Barèmes!$D42="4 CV"),(Barèmes!$D42="5 CV")),IF(Barèmes!$E42&lt;=3000,Barèmes!$E42*0.4,IF(Barèmes!$E42&lt;=6000,Barèmes!$E42*0.07+989,Barèmes!$E42*0.235)),IF(OR((Barèmes!$D42="6 CV"),(Barèmes!$D42="7 CV ou plus")),IF(Barèmes!$E42&lt;=3000,Barèmes!$E42*0.518,IF(Barèmes!$E42&lt;=6000,Barèmes!$E42*0.067+1351,Barèmes!$E42*0.292)),IF(Barèmes!$D42="7 CV ou plus",IF(Barèmes!$E42&lt;=3000,Barèmes!$E42*0.518,IF(Barèmes!$E42&lt;=6000,Barèmes!$E42*0.067+1351,Barèmes!$E42*0.292)))))))</f>
        <v>0</v>
      </c>
      <c r="C183" s="94" t="b">
        <f>IF(Barèmes!$C42="Frais de déplacement cyclomoteur", IF(Barèmes!$E42&lt;=2000,Barèmes!$E42*0.269,IF(Barèmes!$E42&lt;=5000,Barèmes!$E42*0.063+412,Barèmes!$E42*0.146)))</f>
        <v>0</v>
      </c>
      <c r="G183" s="94">
        <v>39</v>
      </c>
    </row>
    <row r="184" spans="1:7" hidden="1" x14ac:dyDescent="0.25">
      <c r="A184" s="94" t="b">
        <f>IF(Barèmes!$C43="Frais de déplacement voiture", IF(OR((Barèmes!$D43="2CV ou moins"),(Barèmes!$D43="3 CV")),IF(Barèmes!$E43&lt;=5000,Barèmes!$E43*0.41,IF(Barèmes!$E43&lt;=20000,Barèmes!$E43*0.245+824,Barèmes!$E43*0.286)),IF(Barèmes!$D43="4 CV",IF(Barèmes!$E43&lt;=5000,Barèmes!$E43*0.493,IF(Barèmes!$E43&lt;=20000,Barèmes!$E43*0.277+1082,Barèmes!$E43*0.332)),IF(Barèmes!$D43="5 CV",IF(Barèmes!$E43&lt;=5000,Barèmes!$E43*0.543,IF(Barèmes!$E43&lt;=20000,Barèmes!$E43*0.305+1188,Barèmes!$E43*0.364)),IF(Barèmes!$D43="6 CV",IF(Barèmes!$E43&lt;=5000,Barèmes!$E43*0.568,IF(Barèmes!$E43&lt;=20000,Barèmes!$E43*0.32+1244,Barèmes!$E43*0.382)),IF(Barèmes!$D43="7 CVou plus", IF(Barèmes!$E43&lt;=5000,Barèmes!$E43*0.595,IF(Barèmes!$E43&lt;=20000,Barèmes!$E43*0.337+1288,Barèmes!$E43*0.401))))))))</f>
        <v>0</v>
      </c>
      <c r="B184" s="94" t="b">
        <f>IF(Barèmes!$C43="Frais de déplacement moto", IF(Barèmes!$D43="2 CV ou moins", IF(Barèmes!$E43&lt;=3000,Barèmes!$E43*0.338,IF(Barèmes!$E43&lt;=6000,Barèmes!$E43*0.084+760,Barèmes!$E43*0.211)), IF(OR((Barèmes!$D43="3 CV"),(Barèmes!$D43="4 CV"),(Barèmes!$D43="5 CV")),IF(Barèmes!$E43&lt;=3000,Barèmes!$E43*0.4,IF(Barèmes!$E43&lt;=6000,Barèmes!$E43*0.07+989,Barèmes!$E43*0.235)),IF(OR((Barèmes!$D43="6 CV"),(Barèmes!$D43="7 CV ou plus")),IF(Barèmes!$E43&lt;=3000,Barèmes!$E43*0.518,IF(Barèmes!$E43&lt;=6000,Barèmes!$E43*0.067+1351,Barèmes!$E43*0.292)),IF(Barèmes!$D43="7 CV ou plus",IF(Barèmes!$E43&lt;=3000,Barèmes!$E43*0.518,IF(Barèmes!$E43&lt;=6000,Barèmes!$E43*0.067+1351,Barèmes!$E43*0.292)))))))</f>
        <v>0</v>
      </c>
      <c r="C184" s="94" t="b">
        <f>IF(Barèmes!$C43="Frais de déplacement cyclomoteur", IF(Barèmes!$E43&lt;=2000,Barèmes!$E43*0.269,IF(Barèmes!$E43&lt;=5000,Barèmes!$E43*0.063+412,Barèmes!$E43*0.146)))</f>
        <v>0</v>
      </c>
      <c r="G184" s="94">
        <v>40</v>
      </c>
    </row>
    <row r="185" spans="1:7" hidden="1" x14ac:dyDescent="0.25">
      <c r="A185" s="94" t="b">
        <f>IF(Barèmes!$C44="Frais de déplacement voiture", IF(OR((Barèmes!$D44="2CV ou moins"),(Barèmes!$D44="3 CV")),IF(Barèmes!$E44&lt;=5000,Barèmes!$E44*0.41,IF(Barèmes!$E44&lt;=20000,Barèmes!$E44*0.245+824,Barèmes!$E44*0.286)),IF(Barèmes!$D44="4 CV",IF(Barèmes!$E44&lt;=5000,Barèmes!$E44*0.493,IF(Barèmes!$E44&lt;=20000,Barèmes!$E44*0.277+1082,Barèmes!$E44*0.332)),IF(Barèmes!$D44="5 CV",IF(Barèmes!$E44&lt;=5000,Barèmes!$E44*0.543,IF(Barèmes!$E44&lt;=20000,Barèmes!$E44*0.305+1188,Barèmes!$E44*0.364)),IF(Barèmes!$D44="6 CV",IF(Barèmes!$E44&lt;=5000,Barèmes!$E44*0.568,IF(Barèmes!$E44&lt;=20000,Barèmes!$E44*0.32+1244,Barèmes!$E44*0.382)),IF(Barèmes!$D44="7 CVou plus", IF(Barèmes!$E44&lt;=5000,Barèmes!$E44*0.595,IF(Barèmes!$E44&lt;=20000,Barèmes!$E44*0.337+1288,Barèmes!$E44*0.401))))))))</f>
        <v>0</v>
      </c>
      <c r="B185" s="94" t="b">
        <f>IF(Barèmes!$C44="Frais de déplacement moto", IF(Barèmes!$D44="2 CV ou moins", IF(Barèmes!$E44&lt;=3000,Barèmes!$E44*0.338,IF(Barèmes!$E44&lt;=6000,Barèmes!$E44*0.084+760,Barèmes!$E44*0.211)), IF(OR((Barèmes!$D44="3 CV"),(Barèmes!$D44="4 CV"),(Barèmes!$D44="5 CV")),IF(Barèmes!$E44&lt;=3000,Barèmes!$E44*0.4,IF(Barèmes!$E44&lt;=6000,Barèmes!$E44*0.07+989,Barèmes!$E44*0.235)),IF(OR((Barèmes!$D44="6 CV"),(Barèmes!$D44="7 CV ou plus")),IF(Barèmes!$E44&lt;=3000,Barèmes!$E44*0.518,IF(Barèmes!$E44&lt;=6000,Barèmes!$E44*0.067+1351,Barèmes!$E44*0.292)),IF(Barèmes!$D44="7 CV ou plus",IF(Barèmes!$E44&lt;=3000,Barèmes!$E44*0.518,IF(Barèmes!$E44&lt;=6000,Barèmes!$E44*0.067+1351,Barèmes!$E44*0.292)))))))</f>
        <v>0</v>
      </c>
      <c r="C185" s="94" t="b">
        <f>IF(Barèmes!$C44="Frais de déplacement cyclomoteur", IF(Barèmes!$E44&lt;=2000,Barèmes!$E44*0.269,IF(Barèmes!$E44&lt;=5000,Barèmes!$E44*0.063+412,Barèmes!$E44*0.146)))</f>
        <v>0</v>
      </c>
      <c r="G185" s="94">
        <v>41</v>
      </c>
    </row>
    <row r="186" spans="1:7" hidden="1" x14ac:dyDescent="0.25">
      <c r="A186" s="94" t="b">
        <f>IF(Barèmes!$C45="Frais de déplacement voiture", IF(OR((Barèmes!$D45="2CV ou moins"),(Barèmes!$D45="3 CV")),IF(Barèmes!$E45&lt;=5000,Barèmes!$E45*0.41,IF(Barèmes!$E45&lt;=20000,Barèmes!$E45*0.245+824,Barèmes!$E45*0.286)),IF(Barèmes!$D45="4 CV",IF(Barèmes!$E45&lt;=5000,Barèmes!$E45*0.493,IF(Barèmes!$E45&lt;=20000,Barèmes!$E45*0.277+1082,Barèmes!$E45*0.332)),IF(Barèmes!$D45="5 CV",IF(Barèmes!$E45&lt;=5000,Barèmes!$E45*0.543,IF(Barèmes!$E45&lt;=20000,Barèmes!$E45*0.305+1188,Barèmes!$E45*0.364)),IF(Barèmes!$D45="6 CV",IF(Barèmes!$E45&lt;=5000,Barèmes!$E45*0.568,IF(Barèmes!$E45&lt;=20000,Barèmes!$E45*0.32+1244,Barèmes!$E45*0.382)),IF(Barèmes!$D45="7 CVou plus", IF(Barèmes!$E45&lt;=5000,Barèmes!$E45*0.595,IF(Barèmes!$E45&lt;=20000,Barèmes!$E45*0.337+1288,Barèmes!$E45*0.401))))))))</f>
        <v>0</v>
      </c>
      <c r="B186" s="94" t="b">
        <f>IF(Barèmes!$C45="Frais de déplacement moto", IF(Barèmes!$D45="2 CV ou moins", IF(Barèmes!$E45&lt;=3000,Barèmes!$E45*0.338,IF(Barèmes!$E45&lt;=6000,Barèmes!$E45*0.084+760,Barèmes!$E45*0.211)), IF(OR((Barèmes!$D45="3 CV"),(Barèmes!$D45="4 CV"),(Barèmes!$D45="5 CV")),IF(Barèmes!$E45&lt;=3000,Barèmes!$E45*0.4,IF(Barèmes!$E45&lt;=6000,Barèmes!$E45*0.07+989,Barèmes!$E45*0.235)),IF(OR((Barèmes!$D45="6 CV"),(Barèmes!$D45="7 CV ou plus")),IF(Barèmes!$E45&lt;=3000,Barèmes!$E45*0.518,IF(Barèmes!$E45&lt;=6000,Barèmes!$E45*0.067+1351,Barèmes!$E45*0.292)),IF(Barèmes!$D45="7 CV ou plus",IF(Barèmes!$E45&lt;=3000,Barèmes!$E45*0.518,IF(Barèmes!$E45&lt;=6000,Barèmes!$E45*0.067+1351,Barèmes!$E45*0.292)))))))</f>
        <v>0</v>
      </c>
      <c r="C186" s="94" t="b">
        <f>IF(Barèmes!$C45="Frais de déplacement cyclomoteur", IF(Barèmes!$E45&lt;=2000,Barèmes!$E45*0.269,IF(Barèmes!$E45&lt;=5000,Barèmes!$E45*0.063+412,Barèmes!$E45*0.146)))</f>
        <v>0</v>
      </c>
      <c r="G186" s="94">
        <v>42</v>
      </c>
    </row>
    <row r="187" spans="1:7" hidden="1" x14ac:dyDescent="0.25">
      <c r="A187" s="94" t="b">
        <f>IF(Barèmes!$C46="Frais de déplacement voiture", IF(OR((Barèmes!$D46="2CV ou moins"),(Barèmes!$D46="3 CV")),IF(Barèmes!$E46&lt;=5000,Barèmes!$E46*0.41,IF(Barèmes!$E46&lt;=20000,Barèmes!$E46*0.245+824,Barèmes!$E46*0.286)),IF(Barèmes!$D46="4 CV",IF(Barèmes!$E46&lt;=5000,Barèmes!$E46*0.493,IF(Barèmes!$E46&lt;=20000,Barèmes!$E46*0.277+1082,Barèmes!$E46*0.332)),IF(Barèmes!$D46="5 CV",IF(Barèmes!$E46&lt;=5000,Barèmes!$E46*0.543,IF(Barèmes!$E46&lt;=20000,Barèmes!$E46*0.305+1188,Barèmes!$E46*0.364)),IF(Barèmes!$D46="6 CV",IF(Barèmes!$E46&lt;=5000,Barèmes!$E46*0.568,IF(Barèmes!$E46&lt;=20000,Barèmes!$E46*0.32+1244,Barèmes!$E46*0.382)),IF(Barèmes!$D46="7 CVou plus", IF(Barèmes!$E46&lt;=5000,Barèmes!$E46*0.595,IF(Barèmes!$E46&lt;=20000,Barèmes!$E46*0.337+1288,Barèmes!$E46*0.401))))))))</f>
        <v>0</v>
      </c>
      <c r="B187" s="94" t="b">
        <f>IF(Barèmes!$C46="Frais de déplacement moto", IF(Barèmes!$D46="2 CV ou moins", IF(Barèmes!$E46&lt;=3000,Barèmes!$E46*0.338,IF(Barèmes!$E46&lt;=6000,Barèmes!$E46*0.084+760,Barèmes!$E46*0.211)), IF(OR((Barèmes!$D46="3 CV"),(Barèmes!$D46="4 CV"),(Barèmes!$D46="5 CV")),IF(Barèmes!$E46&lt;=3000,Barèmes!$E46*0.4,IF(Barèmes!$E46&lt;=6000,Barèmes!$E46*0.07+989,Barèmes!$E46*0.235)),IF(OR((Barèmes!$D46="6 CV"),(Barèmes!$D46="7 CV ou plus")),IF(Barèmes!$E46&lt;=3000,Barèmes!$E46*0.518,IF(Barèmes!$E46&lt;=6000,Barèmes!$E46*0.067+1351,Barèmes!$E46*0.292)),IF(Barèmes!$D46="7 CV ou plus",IF(Barèmes!$E46&lt;=3000,Barèmes!$E46*0.518,IF(Barèmes!$E46&lt;=6000,Barèmes!$E46*0.067+1351,Barèmes!$E46*0.292)))))))</f>
        <v>0</v>
      </c>
      <c r="C187" s="94" t="b">
        <f>IF(Barèmes!$C46="Frais de déplacement cyclomoteur", IF(Barèmes!$E46&lt;=2000,Barèmes!$E46*0.269,IF(Barèmes!$E46&lt;=5000,Barèmes!$E46*0.063+412,Barèmes!$E46*0.146)))</f>
        <v>0</v>
      </c>
      <c r="G187" s="94">
        <v>43</v>
      </c>
    </row>
    <row r="188" spans="1:7" hidden="1" x14ac:dyDescent="0.25">
      <c r="A188" s="94" t="b">
        <f>IF(Barèmes!$C47="Frais de déplacement voiture", IF(OR((Barèmes!$D47="2CV ou moins"),(Barèmes!$D47="3 CV")),IF(Barèmes!$E47&lt;=5000,Barèmes!$E47*0.41,IF(Barèmes!$E47&lt;=20000,Barèmes!$E47*0.245+824,Barèmes!$E47*0.286)),IF(Barèmes!$D47="4 CV",IF(Barèmes!$E47&lt;=5000,Barèmes!$E47*0.493,IF(Barèmes!$E47&lt;=20000,Barèmes!$E47*0.277+1082,Barèmes!$E47*0.332)),IF(Barèmes!$D47="5 CV",IF(Barèmes!$E47&lt;=5000,Barèmes!$E47*0.543,IF(Barèmes!$E47&lt;=20000,Barèmes!$E47*0.305+1188,Barèmes!$E47*0.364)),IF(Barèmes!$D47="6 CV",IF(Barèmes!$E47&lt;=5000,Barèmes!$E47*0.568,IF(Barèmes!$E47&lt;=20000,Barèmes!$E47*0.32+1244,Barèmes!$E47*0.382)),IF(Barèmes!$D47="7 CVou plus", IF(Barèmes!$E47&lt;=5000,Barèmes!$E47*0.595,IF(Barèmes!$E47&lt;=20000,Barèmes!$E47*0.337+1288,Barèmes!$E47*0.401))))))))</f>
        <v>0</v>
      </c>
      <c r="B188" s="94" t="b">
        <f>IF(Barèmes!$C47="Frais de déplacement moto", IF(Barèmes!$D47="2 CV ou moins", IF(Barèmes!$E47&lt;=3000,Barèmes!$E47*0.338,IF(Barèmes!$E47&lt;=6000,Barèmes!$E47*0.084+760,Barèmes!$E47*0.211)), IF(OR((Barèmes!$D47="3 CV"),(Barèmes!$D47="4 CV"),(Barèmes!$D47="5 CV")),IF(Barèmes!$E47&lt;=3000,Barèmes!$E47*0.4,IF(Barèmes!$E47&lt;=6000,Barèmes!$E47*0.07+989,Barèmes!$E47*0.235)),IF(OR((Barèmes!$D47="6 CV"),(Barèmes!$D47="7 CV ou plus")),IF(Barèmes!$E47&lt;=3000,Barèmes!$E47*0.518,IF(Barèmes!$E47&lt;=6000,Barèmes!$E47*0.067+1351,Barèmes!$E47*0.292)),IF(Barèmes!$D47="7 CV ou plus",IF(Barèmes!$E47&lt;=3000,Barèmes!$E47*0.518,IF(Barèmes!$E47&lt;=6000,Barèmes!$E47*0.067+1351,Barèmes!$E47*0.292)))))))</f>
        <v>0</v>
      </c>
      <c r="C188" s="94" t="b">
        <f>IF(Barèmes!$C47="Frais de déplacement cyclomoteur", IF(Barèmes!$E47&lt;=2000,Barèmes!$E47*0.269,IF(Barèmes!$E47&lt;=5000,Barèmes!$E47*0.063+412,Barèmes!$E47*0.146)))</f>
        <v>0</v>
      </c>
      <c r="G188" s="94">
        <v>44</v>
      </c>
    </row>
    <row r="189" spans="1:7" hidden="1" x14ac:dyDescent="0.25">
      <c r="A189" s="94" t="b">
        <f>IF(Barèmes!$C48="Frais de déplacement voiture", IF(OR((Barèmes!$D48="2CV ou moins"),(Barèmes!$D48="3 CV")),IF(Barèmes!$E48&lt;=5000,Barèmes!$E48*0.41,IF(Barèmes!$E48&lt;=20000,Barèmes!$E48*0.245+824,Barèmes!$E48*0.286)),IF(Barèmes!$D48="4 CV",IF(Barèmes!$E48&lt;=5000,Barèmes!$E48*0.493,IF(Barèmes!$E48&lt;=20000,Barèmes!$E48*0.277+1082,Barèmes!$E48*0.332)),IF(Barèmes!$D48="5 CV",IF(Barèmes!$E48&lt;=5000,Barèmes!$E48*0.543,IF(Barèmes!$E48&lt;=20000,Barèmes!$E48*0.305+1188,Barèmes!$E48*0.364)),IF(Barèmes!$D48="6 CV",IF(Barèmes!$E48&lt;=5000,Barèmes!$E48*0.568,IF(Barèmes!$E48&lt;=20000,Barèmes!$E48*0.32+1244,Barèmes!$E48*0.382)),IF(Barèmes!$D48="7 CVou plus", IF(Barèmes!$E48&lt;=5000,Barèmes!$E48*0.595,IF(Barèmes!$E48&lt;=20000,Barèmes!$E48*0.337+1288,Barèmes!$E48*0.401))))))))</f>
        <v>0</v>
      </c>
      <c r="B189" s="94" t="b">
        <f>IF(Barèmes!$C48="Frais de déplacement moto", IF(Barèmes!$D48="2 CV ou moins", IF(Barèmes!$E48&lt;=3000,Barèmes!$E48*0.338,IF(Barèmes!$E48&lt;=6000,Barèmes!$E48*0.084+760,Barèmes!$E48*0.211)), IF(OR((Barèmes!$D48="3 CV"),(Barèmes!$D48="4 CV"),(Barèmes!$D48="5 CV")),IF(Barèmes!$E48&lt;=3000,Barèmes!$E48*0.4,IF(Barèmes!$E48&lt;=6000,Barèmes!$E48*0.07+989,Barèmes!$E48*0.235)),IF(OR((Barèmes!$D48="6 CV"),(Barèmes!$D48="7 CV ou plus")),IF(Barèmes!$E48&lt;=3000,Barèmes!$E48*0.518,IF(Barèmes!$E48&lt;=6000,Barèmes!$E48*0.067+1351,Barèmes!$E48*0.292)),IF(Barèmes!$D48="7 CV ou plus",IF(Barèmes!$E48&lt;=3000,Barèmes!$E48*0.518,IF(Barèmes!$E48&lt;=6000,Barèmes!$E48*0.067+1351,Barèmes!$E48*0.292)))))))</f>
        <v>0</v>
      </c>
      <c r="C189" s="94" t="b">
        <f>IF(Barèmes!$C48="Frais de déplacement cyclomoteur", IF(Barèmes!$E48&lt;=2000,Barèmes!$E48*0.269,IF(Barèmes!$E48&lt;=5000,Barèmes!$E48*0.063+412,Barèmes!$E48*0.146)))</f>
        <v>0</v>
      </c>
      <c r="G189" s="94">
        <v>45</v>
      </c>
    </row>
    <row r="190" spans="1:7" hidden="1" x14ac:dyDescent="0.25">
      <c r="A190" s="94" t="b">
        <f>IF(Barèmes!$C49="Frais de déplacement voiture", IF(OR((Barèmes!$D49="2CV ou moins"),(Barèmes!$D49="3 CV")),IF(Barèmes!$E49&lt;=5000,Barèmes!$E49*0.41,IF(Barèmes!$E49&lt;=20000,Barèmes!$E49*0.245+824,Barèmes!$E49*0.286)),IF(Barèmes!$D49="4 CV",IF(Barèmes!$E49&lt;=5000,Barèmes!$E49*0.493,IF(Barèmes!$E49&lt;=20000,Barèmes!$E49*0.277+1082,Barèmes!$E49*0.332)),IF(Barèmes!$D49="5 CV",IF(Barèmes!$E49&lt;=5000,Barèmes!$E49*0.543,IF(Barèmes!$E49&lt;=20000,Barèmes!$E49*0.305+1188,Barèmes!$E49*0.364)),IF(Barèmes!$D49="6 CV",IF(Barèmes!$E49&lt;=5000,Barèmes!$E49*0.568,IF(Barèmes!$E49&lt;=20000,Barèmes!$E49*0.32+1244,Barèmes!$E49*0.382)),IF(Barèmes!$D49="7 CVou plus", IF(Barèmes!$E49&lt;=5000,Barèmes!$E49*0.595,IF(Barèmes!$E49&lt;=20000,Barèmes!$E49*0.337+1288,Barèmes!$E49*0.401))))))))</f>
        <v>0</v>
      </c>
      <c r="B190" s="94" t="b">
        <f>IF(Barèmes!$C49="Frais de déplacement moto", IF(Barèmes!$D49="2 CV ou moins", IF(Barèmes!$E49&lt;=3000,Barèmes!$E49*0.338,IF(Barèmes!$E49&lt;=6000,Barèmes!$E49*0.084+760,Barèmes!$E49*0.211)), IF(OR((Barèmes!$D49="3 CV"),(Barèmes!$D49="4 CV"),(Barèmes!$D49="5 CV")),IF(Barèmes!$E49&lt;=3000,Barèmes!$E49*0.4,IF(Barèmes!$E49&lt;=6000,Barèmes!$E49*0.07+989,Barèmes!$E49*0.235)),IF(OR((Barèmes!$D49="6 CV"),(Barèmes!$D49="7 CV ou plus")),IF(Barèmes!$E49&lt;=3000,Barèmes!$E49*0.518,IF(Barèmes!$E49&lt;=6000,Barèmes!$E49*0.067+1351,Barèmes!$E49*0.292)),IF(Barèmes!$D49="7 CV ou plus",IF(Barèmes!$E49&lt;=3000,Barèmes!$E49*0.518,IF(Barèmes!$E49&lt;=6000,Barèmes!$E49*0.067+1351,Barèmes!$E49*0.292)))))))</f>
        <v>0</v>
      </c>
      <c r="C190" s="94" t="b">
        <f>IF(Barèmes!$C49="Frais de déplacement cyclomoteur", IF(Barèmes!$E49&lt;=2000,Barèmes!$E49*0.269,IF(Barèmes!$E49&lt;=5000,Barèmes!$E49*0.063+412,Barèmes!$E49*0.146)))</f>
        <v>0</v>
      </c>
      <c r="G190" s="94">
        <v>46</v>
      </c>
    </row>
    <row r="191" spans="1:7" hidden="1" x14ac:dyDescent="0.25">
      <c r="A191" s="94" t="b">
        <f>IF(Barèmes!$C50="Frais de déplacement voiture", IF(OR((Barèmes!$D50="2CV ou moins"),(Barèmes!$D50="3 CV")),IF(Barèmes!$E50&lt;=5000,Barèmes!$E50*0.41,IF(Barèmes!$E50&lt;=20000,Barèmes!$E50*0.245+824,Barèmes!$E50*0.286)),IF(Barèmes!$D50="4 CV",IF(Barèmes!$E50&lt;=5000,Barèmes!$E50*0.493,IF(Barèmes!$E50&lt;=20000,Barèmes!$E50*0.277+1082,Barèmes!$E50*0.332)),IF(Barèmes!$D50="5 CV",IF(Barèmes!$E50&lt;=5000,Barèmes!$E50*0.543,IF(Barèmes!$E50&lt;=20000,Barèmes!$E50*0.305+1188,Barèmes!$E50*0.364)),IF(Barèmes!$D50="6 CV",IF(Barèmes!$E50&lt;=5000,Barèmes!$E50*0.568,IF(Barèmes!$E50&lt;=20000,Barèmes!$E50*0.32+1244,Barèmes!$E50*0.382)),IF(Barèmes!$D50="7 CVou plus", IF(Barèmes!$E50&lt;=5000,Barèmes!$E50*0.595,IF(Barèmes!$E50&lt;=20000,Barèmes!$E50*0.337+1288,Barèmes!$E50*0.401))))))))</f>
        <v>0</v>
      </c>
      <c r="B191" s="94" t="b">
        <f>IF(Barèmes!$C50="Frais de déplacement moto", IF(Barèmes!$D50="2 CV ou moins", IF(Barèmes!$E50&lt;=3000,Barèmes!$E50*0.338,IF(Barèmes!$E50&lt;=6000,Barèmes!$E50*0.084+760,Barèmes!$E50*0.211)), IF(OR((Barèmes!$D50="3 CV"),(Barèmes!$D50="4 CV"),(Barèmes!$D50="5 CV")),IF(Barèmes!$E50&lt;=3000,Barèmes!$E50*0.4,IF(Barèmes!$E50&lt;=6000,Barèmes!$E50*0.07+989,Barèmes!$E50*0.235)),IF(OR((Barèmes!$D50="6 CV"),(Barèmes!$D50="7 CV ou plus")),IF(Barèmes!$E50&lt;=3000,Barèmes!$E50*0.518,IF(Barèmes!$E50&lt;=6000,Barèmes!$E50*0.067+1351,Barèmes!$E50*0.292)),IF(Barèmes!$D50="7 CV ou plus",IF(Barèmes!$E50&lt;=3000,Barèmes!$E50*0.518,IF(Barèmes!$E50&lt;=6000,Barèmes!$E50*0.067+1351,Barèmes!$E50*0.292)))))))</f>
        <v>0</v>
      </c>
      <c r="C191" s="94" t="b">
        <f>IF(Barèmes!$C50="Frais de déplacement cyclomoteur", IF(Barèmes!$E50&lt;=2000,Barèmes!$E50*0.269,IF(Barèmes!$E50&lt;=5000,Barèmes!$E50*0.063+412,Barèmes!$E50*0.146)))</f>
        <v>0</v>
      </c>
      <c r="G191" s="94">
        <v>47</v>
      </c>
    </row>
    <row r="192" spans="1:7" hidden="1" x14ac:dyDescent="0.25">
      <c r="A192" s="94" t="b">
        <f>IF(Barèmes!$C51="Frais de déplacement voiture", IF(OR((Barèmes!$D51="2CV ou moins"),(Barèmes!$D51="3 CV")),IF(Barèmes!$E51&lt;=5000,Barèmes!$E51*0.41,IF(Barèmes!$E51&lt;=20000,Barèmes!$E51*0.245+824,Barèmes!$E51*0.286)),IF(Barèmes!$D51="4 CV",IF(Barèmes!$E51&lt;=5000,Barèmes!$E51*0.493,IF(Barèmes!$E51&lt;=20000,Barèmes!$E51*0.277+1082,Barèmes!$E51*0.332)),IF(Barèmes!$D51="5 CV",IF(Barèmes!$E51&lt;=5000,Barèmes!$E51*0.543,IF(Barèmes!$E51&lt;=20000,Barèmes!$E51*0.305+1188,Barèmes!$E51*0.364)),IF(Barèmes!$D51="6 CV",IF(Barèmes!$E51&lt;=5000,Barèmes!$E51*0.568,IF(Barèmes!$E51&lt;=20000,Barèmes!$E51*0.32+1244,Barèmes!$E51*0.382)),IF(Barèmes!$D51="7 CVou plus", IF(Barèmes!$E51&lt;=5000,Barèmes!$E51*0.595,IF(Barèmes!$E51&lt;=20000,Barèmes!$E51*0.337+1288,Barèmes!$E51*0.401))))))))</f>
        <v>0</v>
      </c>
      <c r="B192" s="94" t="b">
        <f>IF(Barèmes!$C51="Frais de déplacement moto", IF(Barèmes!$D51="2 CV ou moins", IF(Barèmes!$E51&lt;=3000,Barèmes!$E51*0.338,IF(Barèmes!$E51&lt;=6000,Barèmes!$E51*0.084+760,Barèmes!$E51*0.211)), IF(OR((Barèmes!$D51="3 CV"),(Barèmes!$D51="4 CV"),(Barèmes!$D51="5 CV")),IF(Barèmes!$E51&lt;=3000,Barèmes!$E51*0.4,IF(Barèmes!$E51&lt;=6000,Barèmes!$E51*0.07+989,Barèmes!$E51*0.235)),IF(OR((Barèmes!$D51="6 CV"),(Barèmes!$D51="7 CV ou plus")),IF(Barèmes!$E51&lt;=3000,Barèmes!$E51*0.518,IF(Barèmes!$E51&lt;=6000,Barèmes!$E51*0.067+1351,Barèmes!$E51*0.292)),IF(Barèmes!$D51="7 CV ou plus",IF(Barèmes!$E51&lt;=3000,Barèmes!$E51*0.518,IF(Barèmes!$E51&lt;=6000,Barèmes!$E51*0.067+1351,Barèmes!$E51*0.292)))))))</f>
        <v>0</v>
      </c>
      <c r="C192" s="94" t="b">
        <f>IF(Barèmes!$C51="Frais de déplacement cyclomoteur", IF(Barèmes!$E51&lt;=2000,Barèmes!$E51*0.269,IF(Barèmes!$E51&lt;=5000,Barèmes!$E51*0.063+412,Barèmes!$E51*0.146)))</f>
        <v>0</v>
      </c>
      <c r="G192" s="94">
        <v>48</v>
      </c>
    </row>
    <row r="193" spans="1:7" hidden="1" x14ac:dyDescent="0.25">
      <c r="A193" s="94" t="b">
        <f>IF(Barèmes!$C52="Frais de déplacement voiture", IF(OR((Barèmes!$D52="2CV ou moins"),(Barèmes!$D52="3 CV")),IF(Barèmes!$E52&lt;=5000,Barèmes!$E52*0.41,IF(Barèmes!$E52&lt;=20000,Barèmes!$E52*0.245+824,Barèmes!$E52*0.286)),IF(Barèmes!$D52="4 CV",IF(Barèmes!$E52&lt;=5000,Barèmes!$E52*0.493,IF(Barèmes!$E52&lt;=20000,Barèmes!$E52*0.277+1082,Barèmes!$E52*0.332)),IF(Barèmes!$D52="5 CV",IF(Barèmes!$E52&lt;=5000,Barèmes!$E52*0.543,IF(Barèmes!$E52&lt;=20000,Barèmes!$E52*0.305+1188,Barèmes!$E52*0.364)),IF(Barèmes!$D52="6 CV",IF(Barèmes!$E52&lt;=5000,Barèmes!$E52*0.568,IF(Barèmes!$E52&lt;=20000,Barèmes!$E52*0.32+1244,Barèmes!$E52*0.382)),IF(Barèmes!$D52="7 CVou plus", IF(Barèmes!$E52&lt;=5000,Barèmes!$E52*0.595,IF(Barèmes!$E52&lt;=20000,Barèmes!$E52*0.337+1288,Barèmes!$E52*0.401))))))))</f>
        <v>0</v>
      </c>
      <c r="B193" s="94" t="b">
        <f>IF(Barèmes!$C52="Frais de déplacement moto", IF(Barèmes!$D52="2 CV ou moins", IF(Barèmes!$E52&lt;=3000,Barèmes!$E52*0.338,IF(Barèmes!$E52&lt;=6000,Barèmes!$E52*0.084+760,Barèmes!$E52*0.211)), IF(OR((Barèmes!$D52="3 CV"),(Barèmes!$D52="4 CV"),(Barèmes!$D52="5 CV")),IF(Barèmes!$E52&lt;=3000,Barèmes!$E52*0.4,IF(Barèmes!$E52&lt;=6000,Barèmes!$E52*0.07+989,Barèmes!$E52*0.235)),IF(OR((Barèmes!$D52="6 CV"),(Barèmes!$D52="7 CV ou plus")),IF(Barèmes!$E52&lt;=3000,Barèmes!$E52*0.518,IF(Barèmes!$E52&lt;=6000,Barèmes!$E52*0.067+1351,Barèmes!$E52*0.292)),IF(Barèmes!$D52="7 CV ou plus",IF(Barèmes!$E52&lt;=3000,Barèmes!$E52*0.518,IF(Barèmes!$E52&lt;=6000,Barèmes!$E52*0.067+1351,Barèmes!$E52*0.292)))))))</f>
        <v>0</v>
      </c>
      <c r="C193" s="94" t="b">
        <f>IF(Barèmes!$C52="Frais de déplacement cyclomoteur", IF(Barèmes!$E52&lt;=2000,Barèmes!$E52*0.269,IF(Barèmes!$E52&lt;=5000,Barèmes!$E52*0.063+412,Barèmes!$E52*0.146)))</f>
        <v>0</v>
      </c>
      <c r="G193" s="94">
        <v>49</v>
      </c>
    </row>
    <row r="194" spans="1:7" hidden="1" x14ac:dyDescent="0.25">
      <c r="A194" s="94" t="b">
        <f>IF(Barèmes!$C53="Frais de déplacement voiture", IF(OR((Barèmes!$D53="2CV ou moins"),(Barèmes!$D53="3 CV")),IF(Barèmes!$E53&lt;=5000,Barèmes!$E53*0.41,IF(Barèmes!$E53&lt;=20000,Barèmes!$E53*0.245+824,Barèmes!$E53*0.286)),IF(Barèmes!$D53="4 CV",IF(Barèmes!$E53&lt;=5000,Barèmes!$E53*0.493,IF(Barèmes!$E53&lt;=20000,Barèmes!$E53*0.277+1082,Barèmes!$E53*0.332)),IF(Barèmes!$D53="5 CV",IF(Barèmes!$E53&lt;=5000,Barèmes!$E53*0.543,IF(Barèmes!$E53&lt;=20000,Barèmes!$E53*0.305+1188,Barèmes!$E53*0.364)),IF(Barèmes!$D53="6 CV",IF(Barèmes!$E53&lt;=5000,Barèmes!$E53*0.568,IF(Barèmes!$E53&lt;=20000,Barèmes!$E53*0.32+1244,Barèmes!$E53*0.382)),IF(Barèmes!$D53="7 CVou plus", IF(Barèmes!$E53&lt;=5000,Barèmes!$E53*0.595,IF(Barèmes!$E53&lt;=20000,Barèmes!$E53*0.337+1288,Barèmes!$E53*0.401))))))))</f>
        <v>0</v>
      </c>
      <c r="B194" s="94" t="b">
        <f>IF(Barèmes!$C53="Frais de déplacement moto", IF(Barèmes!$D53="2 CV ou moins", IF(Barèmes!$E53&lt;=3000,Barèmes!$E53*0.338,IF(Barèmes!$E53&lt;=6000,Barèmes!$E53*0.084+760,Barèmes!$E53*0.211)), IF(OR((Barèmes!$D53="3 CV"),(Barèmes!$D53="4 CV"),(Barèmes!$D53="5 CV")),IF(Barèmes!$E53&lt;=3000,Barèmes!$E53*0.4,IF(Barèmes!$E53&lt;=6000,Barèmes!$E53*0.07+989,Barèmes!$E53*0.235)),IF(OR((Barèmes!$D53="6 CV"),(Barèmes!$D53="7 CV ou plus")),IF(Barèmes!$E53&lt;=3000,Barèmes!$E53*0.518,IF(Barèmes!$E53&lt;=6000,Barèmes!$E53*0.067+1351,Barèmes!$E53*0.292)),IF(Barèmes!$D53="7 CV ou plus",IF(Barèmes!$E53&lt;=3000,Barèmes!$E53*0.518,IF(Barèmes!$E53&lt;=6000,Barèmes!$E53*0.067+1351,Barèmes!$E53*0.292)))))))</f>
        <v>0</v>
      </c>
      <c r="C194" s="94" t="b">
        <f>IF(Barèmes!$C53="Frais de déplacement cyclomoteur", IF(Barèmes!$E53&lt;=2000,Barèmes!$E53*0.269,IF(Barèmes!$E53&lt;=5000,Barèmes!$E53*0.063+412,Barèmes!$E53*0.146)))</f>
        <v>0</v>
      </c>
      <c r="G194" s="94">
        <v>50</v>
      </c>
    </row>
    <row r="195" spans="1:7" hidden="1" x14ac:dyDescent="0.25">
      <c r="A195" s="94" t="b">
        <f>IF(Barèmes!$C54="Frais de déplacement voiture", IF(OR((Barèmes!$D54="2CV ou moins"),(Barèmes!$D54="3 CV")),IF(Barèmes!$E54&lt;=5000,Barèmes!$E54*0.41,IF(Barèmes!$E54&lt;=20000,Barèmes!$E54*0.245+824,Barèmes!$E54*0.286)),IF(Barèmes!$D54="4 CV",IF(Barèmes!$E54&lt;=5000,Barèmes!$E54*0.493,IF(Barèmes!$E54&lt;=20000,Barèmes!$E54*0.277+1082,Barèmes!$E54*0.332)),IF(Barèmes!$D54="5 CV",IF(Barèmes!$E54&lt;=5000,Barèmes!$E54*0.543,IF(Barèmes!$E54&lt;=20000,Barèmes!$E54*0.305+1188,Barèmes!$E54*0.364)),IF(Barèmes!$D54="6 CV",IF(Barèmes!$E54&lt;=5000,Barèmes!$E54*0.568,IF(Barèmes!$E54&lt;=20000,Barèmes!$E54*0.32+1244,Barèmes!$E54*0.382)),IF(Barèmes!$D54="7 CVou plus", IF(Barèmes!$E54&lt;=5000,Barèmes!$E54*0.595,IF(Barèmes!$E54&lt;=20000,Barèmes!$E54*0.337+1288,Barèmes!$E54*0.401))))))))</f>
        <v>0</v>
      </c>
      <c r="B195" s="94" t="b">
        <f>IF(Barèmes!$C54="Frais de déplacement moto", IF(Barèmes!$D54="2 CV ou moins", IF(Barèmes!$E54&lt;=3000,Barèmes!$E54*0.338,IF(Barèmes!$E54&lt;=6000,Barèmes!$E54*0.084+760,Barèmes!$E54*0.211)), IF(OR((Barèmes!$D54="3 CV"),(Barèmes!$D54="4 CV"),(Barèmes!$D54="5 CV")),IF(Barèmes!$E54&lt;=3000,Barèmes!$E54*0.4,IF(Barèmes!$E54&lt;=6000,Barèmes!$E54*0.07+989,Barèmes!$E54*0.235)),IF(OR((Barèmes!$D54="6 CV"),(Barèmes!$D54="7 CV ou plus")),IF(Barèmes!$E54&lt;=3000,Barèmes!$E54*0.518,IF(Barèmes!$E54&lt;=6000,Barèmes!$E54*0.067+1351,Barèmes!$E54*0.292)),IF(Barèmes!$D54="7 CV ou plus",IF(Barèmes!$E54&lt;=3000,Barèmes!$E54*0.518,IF(Barèmes!$E54&lt;=6000,Barèmes!$E54*0.067+1351,Barèmes!$E54*0.292)))))))</f>
        <v>0</v>
      </c>
      <c r="C195" s="94" t="b">
        <f>IF(Barèmes!$C54="Frais de déplacement cyclomoteur", IF(Barèmes!$E54&lt;=2000,Barèmes!$E54*0.269,IF(Barèmes!$E54&lt;=5000,Barèmes!$E54*0.063+412,Barèmes!$E54*0.146)))</f>
        <v>0</v>
      </c>
      <c r="G195" s="94">
        <v>51</v>
      </c>
    </row>
    <row r="196" spans="1:7" hidden="1" x14ac:dyDescent="0.25">
      <c r="A196" s="94" t="b">
        <f>IF(Barèmes!$C55="Frais de déplacement voiture", IF(OR((Barèmes!$D55="2CV ou moins"),(Barèmes!$D55="3 CV")),IF(Barèmes!$E55&lt;=5000,Barèmes!$E55*0.41,IF(Barèmes!$E55&lt;=20000,Barèmes!$E55*0.245+824,Barèmes!$E55*0.286)),IF(Barèmes!$D55="4 CV",IF(Barèmes!$E55&lt;=5000,Barèmes!$E55*0.493,IF(Barèmes!$E55&lt;=20000,Barèmes!$E55*0.277+1082,Barèmes!$E55*0.332)),IF(Barèmes!$D55="5 CV",IF(Barèmes!$E55&lt;=5000,Barèmes!$E55*0.543,IF(Barèmes!$E55&lt;=20000,Barèmes!$E55*0.305+1188,Barèmes!$E55*0.364)),IF(Barèmes!$D55="6 CV",IF(Barèmes!$E55&lt;=5000,Barèmes!$E55*0.568,IF(Barèmes!$E55&lt;=20000,Barèmes!$E55*0.32+1244,Barèmes!$E55*0.382)),IF(Barèmes!$D55="7 CVou plus", IF(Barèmes!$E55&lt;=5000,Barèmes!$E55*0.595,IF(Barèmes!$E55&lt;=20000,Barèmes!$E55*0.337+1288,Barèmes!$E55*0.401))))))))</f>
        <v>0</v>
      </c>
      <c r="B196" s="94" t="b">
        <f>IF(Barèmes!$C55="Frais de déplacement moto", IF(Barèmes!$D55="2 CV ou moins", IF(Barèmes!$E55&lt;=3000,Barèmes!$E55*0.338,IF(Barèmes!$E55&lt;=6000,Barèmes!$E55*0.084+760,Barèmes!$E55*0.211)), IF(OR((Barèmes!$D55="3 CV"),(Barèmes!$D55="4 CV"),(Barèmes!$D55="5 CV")),IF(Barèmes!$E55&lt;=3000,Barèmes!$E55*0.4,IF(Barèmes!$E55&lt;=6000,Barèmes!$E55*0.07+989,Barèmes!$E55*0.235)),IF(OR((Barèmes!$D55="6 CV"),(Barèmes!$D55="7 CV ou plus")),IF(Barèmes!$E55&lt;=3000,Barèmes!$E55*0.518,IF(Barèmes!$E55&lt;=6000,Barèmes!$E55*0.067+1351,Barèmes!$E55*0.292)),IF(Barèmes!$D55="7 CV ou plus",IF(Barèmes!$E55&lt;=3000,Barèmes!$E55*0.518,IF(Barèmes!$E55&lt;=6000,Barèmes!$E55*0.067+1351,Barèmes!$E55*0.292)))))))</f>
        <v>0</v>
      </c>
      <c r="C196" s="94" t="b">
        <f>IF(Barèmes!$C55="Frais de déplacement cyclomoteur", IF(Barèmes!$E55&lt;=2000,Barèmes!$E55*0.269,IF(Barèmes!$E55&lt;=5000,Barèmes!$E55*0.063+412,Barèmes!$E55*0.146)))</f>
        <v>0</v>
      </c>
      <c r="G196" s="94">
        <v>52</v>
      </c>
    </row>
    <row r="197" spans="1:7" hidden="1" x14ac:dyDescent="0.25">
      <c r="A197" s="94" t="b">
        <f>IF(Barèmes!$C56="Frais de déplacement voiture", IF(OR((Barèmes!$D56="2CV ou moins"),(Barèmes!$D56="3 CV")),IF(Barèmes!$E56&lt;=5000,Barèmes!$E56*0.41,IF(Barèmes!$E56&lt;=20000,Barèmes!$E56*0.245+824,Barèmes!$E56*0.286)),IF(Barèmes!$D56="4 CV",IF(Barèmes!$E56&lt;=5000,Barèmes!$E56*0.493,IF(Barèmes!$E56&lt;=20000,Barèmes!$E56*0.277+1082,Barèmes!$E56*0.332)),IF(Barèmes!$D56="5 CV",IF(Barèmes!$E56&lt;=5000,Barèmes!$E56*0.543,IF(Barèmes!$E56&lt;=20000,Barèmes!$E56*0.305+1188,Barèmes!$E56*0.364)),IF(Barèmes!$D56="6 CV",IF(Barèmes!$E56&lt;=5000,Barèmes!$E56*0.568,IF(Barèmes!$E56&lt;=20000,Barèmes!$E56*0.32+1244,Barèmes!$E56*0.382)),IF(Barèmes!$D56="7 CVou plus", IF(Barèmes!$E56&lt;=5000,Barèmes!$E56*0.595,IF(Barèmes!$E56&lt;=20000,Barèmes!$E56*0.337+1288,Barèmes!$E56*0.401))))))))</f>
        <v>0</v>
      </c>
      <c r="B197" s="94" t="b">
        <f>IF(Barèmes!$C56="Frais de déplacement moto", IF(Barèmes!$D56="2 CV ou moins", IF(Barèmes!$E56&lt;=3000,Barèmes!$E56*0.338,IF(Barèmes!$E56&lt;=6000,Barèmes!$E56*0.084+760,Barèmes!$E56*0.211)), IF(OR((Barèmes!$D56="3 CV"),(Barèmes!$D56="4 CV"),(Barèmes!$D56="5 CV")),IF(Barèmes!$E56&lt;=3000,Barèmes!$E56*0.4,IF(Barèmes!$E56&lt;=6000,Barèmes!$E56*0.07+989,Barèmes!$E56*0.235)),IF(OR((Barèmes!$D56="6 CV"),(Barèmes!$D56="7 CV ou plus")),IF(Barèmes!$E56&lt;=3000,Barèmes!$E56*0.518,IF(Barèmes!$E56&lt;=6000,Barèmes!$E56*0.067+1351,Barèmes!$E56*0.292)),IF(Barèmes!$D56="7 CV ou plus",IF(Barèmes!$E56&lt;=3000,Barèmes!$E56*0.518,IF(Barèmes!$E56&lt;=6000,Barèmes!$E56*0.067+1351,Barèmes!$E56*0.292)))))))</f>
        <v>0</v>
      </c>
      <c r="C197" s="94" t="b">
        <f>IF(Barèmes!$C56="Frais de déplacement cyclomoteur", IF(Barèmes!$E56&lt;=2000,Barèmes!$E56*0.269,IF(Barèmes!$E56&lt;=5000,Barèmes!$E56*0.063+412,Barèmes!$E56*0.146)))</f>
        <v>0</v>
      </c>
      <c r="G197" s="94">
        <v>53</v>
      </c>
    </row>
    <row r="198" spans="1:7" hidden="1" x14ac:dyDescent="0.25">
      <c r="A198" s="94" t="b">
        <f>IF(Barèmes!$C57="Frais de déplacement voiture", IF(OR((Barèmes!$D57="2CV ou moins"),(Barèmes!$D57="3 CV")),IF(Barèmes!$E57&lt;=5000,Barèmes!$E57*0.41,IF(Barèmes!$E57&lt;=20000,Barèmes!$E57*0.245+824,Barèmes!$E57*0.286)),IF(Barèmes!$D57="4 CV",IF(Barèmes!$E57&lt;=5000,Barèmes!$E57*0.493,IF(Barèmes!$E57&lt;=20000,Barèmes!$E57*0.277+1082,Barèmes!$E57*0.332)),IF(Barèmes!$D57="5 CV",IF(Barèmes!$E57&lt;=5000,Barèmes!$E57*0.543,IF(Barèmes!$E57&lt;=20000,Barèmes!$E57*0.305+1188,Barèmes!$E57*0.364)),IF(Barèmes!$D57="6 CV",IF(Barèmes!$E57&lt;=5000,Barèmes!$E57*0.568,IF(Barèmes!$E57&lt;=20000,Barèmes!$E57*0.32+1244,Barèmes!$E57*0.382)),IF(Barèmes!$D57="7 CVou plus", IF(Barèmes!$E57&lt;=5000,Barèmes!$E57*0.595,IF(Barèmes!$E57&lt;=20000,Barèmes!$E57*0.337+1288,Barèmes!$E57*0.401))))))))</f>
        <v>0</v>
      </c>
      <c r="B198" s="94" t="b">
        <f>IF(Barèmes!$C57="Frais de déplacement moto", IF(Barèmes!$D57="2 CV ou moins", IF(Barèmes!$E57&lt;=3000,Barèmes!$E57*0.338,IF(Barèmes!$E57&lt;=6000,Barèmes!$E57*0.084+760,Barèmes!$E57*0.211)), IF(OR((Barèmes!$D57="3 CV"),(Barèmes!$D57="4 CV"),(Barèmes!$D57="5 CV")),IF(Barèmes!$E57&lt;=3000,Barèmes!$E57*0.4,IF(Barèmes!$E57&lt;=6000,Barèmes!$E57*0.07+989,Barèmes!$E57*0.235)),IF(OR((Barèmes!$D57="6 CV"),(Barèmes!$D57="7 CV ou plus")),IF(Barèmes!$E57&lt;=3000,Barèmes!$E57*0.518,IF(Barèmes!$E57&lt;=6000,Barèmes!$E57*0.067+1351,Barèmes!$E57*0.292)),IF(Barèmes!$D57="7 CV ou plus",IF(Barèmes!$E57&lt;=3000,Barèmes!$E57*0.518,IF(Barèmes!$E57&lt;=6000,Barèmes!$E57*0.067+1351,Barèmes!$E57*0.292)))))))</f>
        <v>0</v>
      </c>
      <c r="C198" s="94" t="b">
        <f>IF(Barèmes!$C57="Frais de déplacement cyclomoteur", IF(Barèmes!$E57&lt;=2000,Barèmes!$E57*0.269,IF(Barèmes!$E57&lt;=5000,Barèmes!$E57*0.063+412,Barèmes!$E57*0.146)))</f>
        <v>0</v>
      </c>
      <c r="G198" s="94">
        <v>54</v>
      </c>
    </row>
    <row r="199" spans="1:7" hidden="1" x14ac:dyDescent="0.25">
      <c r="A199" s="94" t="b">
        <f>IF(Barèmes!$C58="Frais de déplacement voiture", IF(OR((Barèmes!$D58="2CV ou moins"),(Barèmes!$D58="3 CV")),IF(Barèmes!$E58&lt;=5000,Barèmes!$E58*0.41,IF(Barèmes!$E58&lt;=20000,Barèmes!$E58*0.245+824,Barèmes!$E58*0.286)),IF(Barèmes!$D58="4 CV",IF(Barèmes!$E58&lt;=5000,Barèmes!$E58*0.493,IF(Barèmes!$E58&lt;=20000,Barèmes!$E58*0.277+1082,Barèmes!$E58*0.332)),IF(Barèmes!$D58="5 CV",IF(Barèmes!$E58&lt;=5000,Barèmes!$E58*0.543,IF(Barèmes!$E58&lt;=20000,Barèmes!$E58*0.305+1188,Barèmes!$E58*0.364)),IF(Barèmes!$D58="6 CV",IF(Barèmes!$E58&lt;=5000,Barèmes!$E58*0.568,IF(Barèmes!$E58&lt;=20000,Barèmes!$E58*0.32+1244,Barèmes!$E58*0.382)),IF(Barèmes!$D58="7 CVou plus", IF(Barèmes!$E58&lt;=5000,Barèmes!$E58*0.595,IF(Barèmes!$E58&lt;=20000,Barèmes!$E58*0.337+1288,Barèmes!$E58*0.401))))))))</f>
        <v>0</v>
      </c>
      <c r="B199" s="94" t="b">
        <f>IF(Barèmes!$C58="Frais de déplacement moto", IF(Barèmes!$D58="2 CV ou moins", IF(Barèmes!$E58&lt;=3000,Barèmes!$E58*0.338,IF(Barèmes!$E58&lt;=6000,Barèmes!$E58*0.084+760,Barèmes!$E58*0.211)), IF(OR((Barèmes!$D58="3 CV"),(Barèmes!$D58="4 CV"),(Barèmes!$D58="5 CV")),IF(Barèmes!$E58&lt;=3000,Barèmes!$E58*0.4,IF(Barèmes!$E58&lt;=6000,Barèmes!$E58*0.07+989,Barèmes!$E58*0.235)),IF(OR((Barèmes!$D58="6 CV"),(Barèmes!$D58="7 CV ou plus")),IF(Barèmes!$E58&lt;=3000,Barèmes!$E58*0.518,IF(Barèmes!$E58&lt;=6000,Barèmes!$E58*0.067+1351,Barèmes!$E58*0.292)),IF(Barèmes!$D58="7 CV ou plus",IF(Barèmes!$E58&lt;=3000,Barèmes!$E58*0.518,IF(Barèmes!$E58&lt;=6000,Barèmes!$E58*0.067+1351,Barèmes!$E58*0.292)))))))</f>
        <v>0</v>
      </c>
      <c r="C199" s="94" t="b">
        <f>IF(Barèmes!$C58="Frais de déplacement cyclomoteur", IF(Barèmes!$E58&lt;=2000,Barèmes!$E58*0.269,IF(Barèmes!$E58&lt;=5000,Barèmes!$E58*0.063+412,Barèmes!$E58*0.146)))</f>
        <v>0</v>
      </c>
      <c r="G199" s="94">
        <v>55</v>
      </c>
    </row>
    <row r="200" spans="1:7" hidden="1" x14ac:dyDescent="0.25">
      <c r="A200" s="94" t="b">
        <f>IF(Barèmes!$C59="Frais de déplacement voiture", IF(OR((Barèmes!$D59="2CV ou moins"),(Barèmes!$D59="3 CV")),IF(Barèmes!$E59&lt;=5000,Barèmes!$E59*0.41,IF(Barèmes!$E59&lt;=20000,Barèmes!$E59*0.245+824,Barèmes!$E59*0.286)),IF(Barèmes!$D59="4 CV",IF(Barèmes!$E59&lt;=5000,Barèmes!$E59*0.493,IF(Barèmes!$E59&lt;=20000,Barèmes!$E59*0.277+1082,Barèmes!$E59*0.332)),IF(Barèmes!$D59="5 CV",IF(Barèmes!$E59&lt;=5000,Barèmes!$E59*0.543,IF(Barèmes!$E59&lt;=20000,Barèmes!$E59*0.305+1188,Barèmes!$E59*0.364)),IF(Barèmes!$D59="6 CV",IF(Barèmes!$E59&lt;=5000,Barèmes!$E59*0.568,IF(Barèmes!$E59&lt;=20000,Barèmes!$E59*0.32+1244,Barèmes!$E59*0.382)),IF(Barèmes!$D59="7 CVou plus", IF(Barèmes!$E59&lt;=5000,Barèmes!$E59*0.595,IF(Barèmes!$E59&lt;=20000,Barèmes!$E59*0.337+1288,Barèmes!$E59*0.401))))))))</f>
        <v>0</v>
      </c>
      <c r="B200" s="94" t="b">
        <f>IF(Barèmes!$C59="Frais de déplacement moto", IF(Barèmes!$D59="2 CV ou moins", IF(Barèmes!$E59&lt;=3000,Barèmes!$E59*0.338,IF(Barèmes!$E59&lt;=6000,Barèmes!$E59*0.084+760,Barèmes!$E59*0.211)), IF(OR((Barèmes!$D59="3 CV"),(Barèmes!$D59="4 CV"),(Barèmes!$D59="5 CV")),IF(Barèmes!$E59&lt;=3000,Barèmes!$E59*0.4,IF(Barèmes!$E59&lt;=6000,Barèmes!$E59*0.07+989,Barèmes!$E59*0.235)),IF(OR((Barèmes!$D59="6 CV"),(Barèmes!$D59="7 CV ou plus")),IF(Barèmes!$E59&lt;=3000,Barèmes!$E59*0.518,IF(Barèmes!$E59&lt;=6000,Barèmes!$E59*0.067+1351,Barèmes!$E59*0.292)),IF(Barèmes!$D59="7 CV ou plus",IF(Barèmes!$E59&lt;=3000,Barèmes!$E59*0.518,IF(Barèmes!$E59&lt;=6000,Barèmes!$E59*0.067+1351,Barèmes!$E59*0.292)))))))</f>
        <v>0</v>
      </c>
      <c r="C200" s="94" t="b">
        <f>IF(Barèmes!$C59="Frais de déplacement cyclomoteur", IF(Barèmes!$E59&lt;=2000,Barèmes!$E59*0.269,IF(Barèmes!$E59&lt;=5000,Barèmes!$E59*0.063+412,Barèmes!$E59*0.146)))</f>
        <v>0</v>
      </c>
      <c r="G200" s="94">
        <v>56</v>
      </c>
    </row>
    <row r="201" spans="1:7" hidden="1" x14ac:dyDescent="0.25">
      <c r="A201" s="94" t="b">
        <f>IF(Barèmes!$C60="Frais de déplacement voiture", IF(OR((Barèmes!$D60="2CV ou moins"),(Barèmes!$D60="3 CV")),IF(Barèmes!$E60&lt;=5000,Barèmes!$E60*0.41,IF(Barèmes!$E60&lt;=20000,Barèmes!$E60*0.245+824,Barèmes!$E60*0.286)),IF(Barèmes!$D60="4 CV",IF(Barèmes!$E60&lt;=5000,Barèmes!$E60*0.493,IF(Barèmes!$E60&lt;=20000,Barèmes!$E60*0.277+1082,Barèmes!$E60*0.332)),IF(Barèmes!$D60="5 CV",IF(Barèmes!$E60&lt;=5000,Barèmes!$E60*0.543,IF(Barèmes!$E60&lt;=20000,Barèmes!$E60*0.305+1188,Barèmes!$E60*0.364)),IF(Barèmes!$D60="6 CV",IF(Barèmes!$E60&lt;=5000,Barèmes!$E60*0.568,IF(Barèmes!$E60&lt;=20000,Barèmes!$E60*0.32+1244,Barèmes!$E60*0.382)),IF(Barèmes!$D60="7 CVou plus", IF(Barèmes!$E60&lt;=5000,Barèmes!$E60*0.595,IF(Barèmes!$E60&lt;=20000,Barèmes!$E60*0.337+1288,Barèmes!$E60*0.401))))))))</f>
        <v>0</v>
      </c>
      <c r="B201" s="94" t="b">
        <f>IF(Barèmes!$C60="Frais de déplacement moto", IF(Barèmes!$D60="2 CV ou moins", IF(Barèmes!$E60&lt;=3000,Barèmes!$E60*0.338,IF(Barèmes!$E60&lt;=6000,Barèmes!$E60*0.084+760,Barèmes!$E60*0.211)), IF(OR((Barèmes!$D60="3 CV"),(Barèmes!$D60="4 CV"),(Barèmes!$D60="5 CV")),IF(Barèmes!$E60&lt;=3000,Barèmes!$E60*0.4,IF(Barèmes!$E60&lt;=6000,Barèmes!$E60*0.07+989,Barèmes!$E60*0.235)),IF(OR((Barèmes!$D60="6 CV"),(Barèmes!$D60="7 CV ou plus")),IF(Barèmes!$E60&lt;=3000,Barèmes!$E60*0.518,IF(Barèmes!$E60&lt;=6000,Barèmes!$E60*0.067+1351,Barèmes!$E60*0.292)),IF(Barèmes!$D60="7 CV ou plus",IF(Barèmes!$E60&lt;=3000,Barèmes!$E60*0.518,IF(Barèmes!$E60&lt;=6000,Barèmes!$E60*0.067+1351,Barèmes!$E60*0.292)))))))</f>
        <v>0</v>
      </c>
      <c r="C201" s="94" t="b">
        <f>IF(Barèmes!$C60="Frais de déplacement cyclomoteur", IF(Barèmes!$E60&lt;=2000,Barèmes!$E60*0.269,IF(Barèmes!$E60&lt;=5000,Barèmes!$E60*0.063+412,Barèmes!$E60*0.146)))</f>
        <v>0</v>
      </c>
      <c r="G201" s="94">
        <v>57</v>
      </c>
    </row>
    <row r="202" spans="1:7" hidden="1" x14ac:dyDescent="0.25">
      <c r="A202" s="94" t="b">
        <f>IF(Barèmes!$C61="Frais de déplacement voiture", IF(OR((Barèmes!$D61="2CV ou moins"),(Barèmes!$D61="3 CV")),IF(Barèmes!$E61&lt;=5000,Barèmes!$E61*0.41,IF(Barèmes!$E61&lt;=20000,Barèmes!$E61*0.245+824,Barèmes!$E61*0.286)),IF(Barèmes!$D61="4 CV",IF(Barèmes!$E61&lt;=5000,Barèmes!$E61*0.493,IF(Barèmes!$E61&lt;=20000,Barèmes!$E61*0.277+1082,Barèmes!$E61*0.332)),IF(Barèmes!$D61="5 CV",IF(Barèmes!$E61&lt;=5000,Barèmes!$E61*0.543,IF(Barèmes!$E61&lt;=20000,Barèmes!$E61*0.305+1188,Barèmes!$E61*0.364)),IF(Barèmes!$D61="6 CV",IF(Barèmes!$E61&lt;=5000,Barèmes!$E61*0.568,IF(Barèmes!$E61&lt;=20000,Barèmes!$E61*0.32+1244,Barèmes!$E61*0.382)),IF(Barèmes!$D61="7 CVou plus", IF(Barèmes!$E61&lt;=5000,Barèmes!$E61*0.595,IF(Barèmes!$E61&lt;=20000,Barèmes!$E61*0.337+1288,Barèmes!$E61*0.401))))))))</f>
        <v>0</v>
      </c>
      <c r="B202" s="94" t="b">
        <f>IF(Barèmes!$C61="Frais de déplacement moto", IF(Barèmes!$D61="2 CV ou moins", IF(Barèmes!$E61&lt;=3000,Barèmes!$E61*0.338,IF(Barèmes!$E61&lt;=6000,Barèmes!$E61*0.084+760,Barèmes!$E61*0.211)), IF(OR((Barèmes!$D61="3 CV"),(Barèmes!$D61="4 CV"),(Barèmes!$D61="5 CV")),IF(Barèmes!$E61&lt;=3000,Barèmes!$E61*0.4,IF(Barèmes!$E61&lt;=6000,Barèmes!$E61*0.07+989,Barèmes!$E61*0.235)),IF(OR((Barèmes!$D61="6 CV"),(Barèmes!$D61="7 CV ou plus")),IF(Barèmes!$E61&lt;=3000,Barèmes!$E61*0.518,IF(Barèmes!$E61&lt;=6000,Barèmes!$E61*0.067+1351,Barèmes!$E61*0.292)),IF(Barèmes!$D61="7 CV ou plus",IF(Barèmes!$E61&lt;=3000,Barèmes!$E61*0.518,IF(Barèmes!$E61&lt;=6000,Barèmes!$E61*0.067+1351,Barèmes!$E61*0.292)))))))</f>
        <v>0</v>
      </c>
      <c r="C202" s="94" t="b">
        <f>IF(Barèmes!$C61="Frais de déplacement cyclomoteur", IF(Barèmes!$E61&lt;=2000,Barèmes!$E61*0.269,IF(Barèmes!$E61&lt;=5000,Barèmes!$E61*0.063+412,Barèmes!$E61*0.146)))</f>
        <v>0</v>
      </c>
      <c r="G202" s="94">
        <v>58</v>
      </c>
    </row>
    <row r="203" spans="1:7" hidden="1" x14ac:dyDescent="0.25">
      <c r="A203" s="94" t="b">
        <f>IF(Barèmes!$C62="Frais de déplacement voiture", IF(OR((Barèmes!$D62="2CV ou moins"),(Barèmes!$D62="3 CV")),IF(Barèmes!$E62&lt;=5000,Barèmes!$E62*0.41,IF(Barèmes!$E62&lt;=20000,Barèmes!$E62*0.245+824,Barèmes!$E62*0.286)),IF(Barèmes!$D62="4 CV",IF(Barèmes!$E62&lt;=5000,Barèmes!$E62*0.493,IF(Barèmes!$E62&lt;=20000,Barèmes!$E62*0.277+1082,Barèmes!$E62*0.332)),IF(Barèmes!$D62="5 CV",IF(Barèmes!$E62&lt;=5000,Barèmes!$E62*0.543,IF(Barèmes!$E62&lt;=20000,Barèmes!$E62*0.305+1188,Barèmes!$E62*0.364)),IF(Barèmes!$D62="6 CV",IF(Barèmes!$E62&lt;=5000,Barèmes!$E62*0.568,IF(Barèmes!$E62&lt;=20000,Barèmes!$E62*0.32+1244,Barèmes!$E62*0.382)),IF(Barèmes!$D62="7 CVou plus", IF(Barèmes!$E62&lt;=5000,Barèmes!$E62*0.595,IF(Barèmes!$E62&lt;=20000,Barèmes!$E62*0.337+1288,Barèmes!$E62*0.401))))))))</f>
        <v>0</v>
      </c>
      <c r="B203" s="94" t="b">
        <f>IF(Barèmes!$C62="Frais de déplacement moto", IF(Barèmes!$D62="2 CV ou moins", IF(Barèmes!$E62&lt;=3000,Barèmes!$E62*0.338,IF(Barèmes!$E62&lt;=6000,Barèmes!$E62*0.084+760,Barèmes!$E62*0.211)), IF(OR((Barèmes!$D62="3 CV"),(Barèmes!$D62="4 CV"),(Barèmes!$D62="5 CV")),IF(Barèmes!$E62&lt;=3000,Barèmes!$E62*0.4,IF(Barèmes!$E62&lt;=6000,Barèmes!$E62*0.07+989,Barèmes!$E62*0.235)),IF(OR((Barèmes!$D62="6 CV"),(Barèmes!$D62="7 CV ou plus")),IF(Barèmes!$E62&lt;=3000,Barèmes!$E62*0.518,IF(Barèmes!$E62&lt;=6000,Barèmes!$E62*0.067+1351,Barèmes!$E62*0.292)),IF(Barèmes!$D62="7 CV ou plus",IF(Barèmes!$E62&lt;=3000,Barèmes!$E62*0.518,IF(Barèmes!$E62&lt;=6000,Barèmes!$E62*0.067+1351,Barèmes!$E62*0.292)))))))</f>
        <v>0</v>
      </c>
      <c r="C203" s="94" t="b">
        <f>IF(Barèmes!$C62="Frais de déplacement cyclomoteur", IF(Barèmes!$E62&lt;=2000,Barèmes!$E62*0.269,IF(Barèmes!$E62&lt;=5000,Barèmes!$E62*0.063+412,Barèmes!$E62*0.146)))</f>
        <v>0</v>
      </c>
      <c r="G203" s="94">
        <v>59</v>
      </c>
    </row>
    <row r="204" spans="1:7" hidden="1" x14ac:dyDescent="0.25">
      <c r="A204" s="94" t="b">
        <f>IF(Barèmes!$C63="Frais de déplacement voiture", IF(OR((Barèmes!$D63="2CV ou moins"),(Barèmes!$D63="3 CV")),IF(Barèmes!$E63&lt;=5000,Barèmes!$E63*0.41,IF(Barèmes!$E63&lt;=20000,Barèmes!$E63*0.245+824,Barèmes!$E63*0.286)),IF(Barèmes!$D63="4 CV",IF(Barèmes!$E63&lt;=5000,Barèmes!$E63*0.493,IF(Barèmes!$E63&lt;=20000,Barèmes!$E63*0.277+1082,Barèmes!$E63*0.332)),IF(Barèmes!$D63="5 CV",IF(Barèmes!$E63&lt;=5000,Barèmes!$E63*0.543,IF(Barèmes!$E63&lt;=20000,Barèmes!$E63*0.305+1188,Barèmes!$E63*0.364)),IF(Barèmes!$D63="6 CV",IF(Barèmes!$E63&lt;=5000,Barèmes!$E63*0.568,IF(Barèmes!$E63&lt;=20000,Barèmes!$E63*0.32+1244,Barèmes!$E63*0.382)),IF(Barèmes!$D63="7 CVou plus", IF(Barèmes!$E63&lt;=5000,Barèmes!$E63*0.595,IF(Barèmes!$E63&lt;=20000,Barèmes!$E63*0.337+1288,Barèmes!$E63*0.401))))))))</f>
        <v>0</v>
      </c>
      <c r="B204" s="94" t="b">
        <f>IF(Barèmes!$C63="Frais de déplacement moto", IF(Barèmes!$D63="2 CV ou moins", IF(Barèmes!$E63&lt;=3000,Barèmes!$E63*0.338,IF(Barèmes!$E63&lt;=6000,Barèmes!$E63*0.084+760,Barèmes!$E63*0.211)), IF(OR((Barèmes!$D63="3 CV"),(Barèmes!$D63="4 CV"),(Barèmes!$D63="5 CV")),IF(Barèmes!$E63&lt;=3000,Barèmes!$E63*0.4,IF(Barèmes!$E63&lt;=6000,Barèmes!$E63*0.07+989,Barèmes!$E63*0.235)),IF(OR((Barèmes!$D63="6 CV"),(Barèmes!$D63="7 CV ou plus")),IF(Barèmes!$E63&lt;=3000,Barèmes!$E63*0.518,IF(Barèmes!$E63&lt;=6000,Barèmes!$E63*0.067+1351,Barèmes!$E63*0.292)),IF(Barèmes!$D63="7 CV ou plus",IF(Barèmes!$E63&lt;=3000,Barèmes!$E63*0.518,IF(Barèmes!$E63&lt;=6000,Barèmes!$E63*0.067+1351,Barèmes!$E63*0.292)))))))</f>
        <v>0</v>
      </c>
      <c r="C204" s="94" t="b">
        <f>IF(Barèmes!$C63="Frais de déplacement cyclomoteur", IF(Barèmes!$E63&lt;=2000,Barèmes!$E63*0.269,IF(Barèmes!$E63&lt;=5000,Barèmes!$E63*0.063+412,Barèmes!$E63*0.146)))</f>
        <v>0</v>
      </c>
      <c r="G204" s="94">
        <v>60</v>
      </c>
    </row>
    <row r="205" spans="1:7" hidden="1" x14ac:dyDescent="0.25">
      <c r="A205" s="94" t="b">
        <f>IF(Barèmes!$C64="Frais de déplacement voiture", IF(OR((Barèmes!$D64="2CV ou moins"),(Barèmes!$D64="3 CV")),IF(Barèmes!$E64&lt;=5000,Barèmes!$E64*0.41,IF(Barèmes!$E64&lt;=20000,Barèmes!$E64*0.245+824,Barèmes!$E64*0.286)),IF(Barèmes!$D64="4 CV",IF(Barèmes!$E64&lt;=5000,Barèmes!$E64*0.493,IF(Barèmes!$E64&lt;=20000,Barèmes!$E64*0.277+1082,Barèmes!$E64*0.332)),IF(Barèmes!$D64="5 CV",IF(Barèmes!$E64&lt;=5000,Barèmes!$E64*0.543,IF(Barèmes!$E64&lt;=20000,Barèmes!$E64*0.305+1188,Barèmes!$E64*0.364)),IF(Barèmes!$D64="6 CV",IF(Barèmes!$E64&lt;=5000,Barèmes!$E64*0.568,IF(Barèmes!$E64&lt;=20000,Barèmes!$E64*0.32+1244,Barèmes!$E64*0.382)),IF(Barèmes!$D64="7 CVou plus", IF(Barèmes!$E64&lt;=5000,Barèmes!$E64*0.595,IF(Barèmes!$E64&lt;=20000,Barèmes!$E64*0.337+1288,Barèmes!$E64*0.401))))))))</f>
        <v>0</v>
      </c>
      <c r="B205" s="94" t="b">
        <f>IF(Barèmes!$C64="Frais de déplacement moto", IF(Barèmes!$D64="2 CV ou moins", IF(Barèmes!$E64&lt;=3000,Barèmes!$E64*0.338,IF(Barèmes!$E64&lt;=6000,Barèmes!$E64*0.084+760,Barèmes!$E64*0.211)), IF(OR((Barèmes!$D64="3 CV"),(Barèmes!$D64="4 CV"),(Barèmes!$D64="5 CV")),IF(Barèmes!$E64&lt;=3000,Barèmes!$E64*0.4,IF(Barèmes!$E64&lt;=6000,Barèmes!$E64*0.07+989,Barèmes!$E64*0.235)),IF(OR((Barèmes!$D64="6 CV"),(Barèmes!$D64="7 CV ou plus")),IF(Barèmes!$E64&lt;=3000,Barèmes!$E64*0.518,IF(Barèmes!$E64&lt;=6000,Barèmes!$E64*0.067+1351,Barèmes!$E64*0.292)),IF(Barèmes!$D64="7 CV ou plus",IF(Barèmes!$E64&lt;=3000,Barèmes!$E64*0.518,IF(Barèmes!$E64&lt;=6000,Barèmes!$E64*0.067+1351,Barèmes!$E64*0.292)))))))</f>
        <v>0</v>
      </c>
      <c r="C205" s="94" t="b">
        <f>IF(Barèmes!$C64="Frais de déplacement cyclomoteur", IF(Barèmes!$E64&lt;=2000,Barèmes!$E64*0.269,IF(Barèmes!$E64&lt;=5000,Barèmes!$E64*0.063+412,Barèmes!$E64*0.146)))</f>
        <v>0</v>
      </c>
      <c r="G205" s="94">
        <v>61</v>
      </c>
    </row>
    <row r="206" spans="1:7" hidden="1" x14ac:dyDescent="0.25">
      <c r="A206" s="94" t="b">
        <f>IF(Barèmes!$C65="Frais de déplacement voiture", IF(OR((Barèmes!$D65="2CV ou moins"),(Barèmes!$D65="3 CV")),IF(Barèmes!$E65&lt;=5000,Barèmes!$E65*0.41,IF(Barèmes!$E65&lt;=20000,Barèmes!$E65*0.245+824,Barèmes!$E65*0.286)),IF(Barèmes!$D65="4 CV",IF(Barèmes!$E65&lt;=5000,Barèmes!$E65*0.493,IF(Barèmes!$E65&lt;=20000,Barèmes!$E65*0.277+1082,Barèmes!$E65*0.332)),IF(Barèmes!$D65="5 CV",IF(Barèmes!$E65&lt;=5000,Barèmes!$E65*0.543,IF(Barèmes!$E65&lt;=20000,Barèmes!$E65*0.305+1188,Barèmes!$E65*0.364)),IF(Barèmes!$D65="6 CV",IF(Barèmes!$E65&lt;=5000,Barèmes!$E65*0.568,IF(Barèmes!$E65&lt;=20000,Barèmes!$E65*0.32+1244,Barèmes!$E65*0.382)),IF(Barèmes!$D65="7 CVou plus", IF(Barèmes!$E65&lt;=5000,Barèmes!$E65*0.595,IF(Barèmes!$E65&lt;=20000,Barèmes!$E65*0.337+1288,Barèmes!$E65*0.401))))))))</f>
        <v>0</v>
      </c>
      <c r="B206" s="94" t="b">
        <f>IF(Barèmes!$C65="Frais de déplacement moto", IF(Barèmes!$D65="2 CV ou moins", IF(Barèmes!$E65&lt;=3000,Barèmes!$E65*0.338,IF(Barèmes!$E65&lt;=6000,Barèmes!$E65*0.084+760,Barèmes!$E65*0.211)), IF(OR((Barèmes!$D65="3 CV"),(Barèmes!$D65="4 CV"),(Barèmes!$D65="5 CV")),IF(Barèmes!$E65&lt;=3000,Barèmes!$E65*0.4,IF(Barèmes!$E65&lt;=6000,Barèmes!$E65*0.07+989,Barèmes!$E65*0.235)),IF(OR((Barèmes!$D65="6 CV"),(Barèmes!$D65="7 CV ou plus")),IF(Barèmes!$E65&lt;=3000,Barèmes!$E65*0.518,IF(Barèmes!$E65&lt;=6000,Barèmes!$E65*0.067+1351,Barèmes!$E65*0.292)),IF(Barèmes!$D65="7 CV ou plus",IF(Barèmes!$E65&lt;=3000,Barèmes!$E65*0.518,IF(Barèmes!$E65&lt;=6000,Barèmes!$E65*0.067+1351,Barèmes!$E65*0.292)))))))</f>
        <v>0</v>
      </c>
      <c r="C206" s="94" t="b">
        <f>IF(Barèmes!$C65="Frais de déplacement cyclomoteur", IF(Barèmes!$E65&lt;=2000,Barèmes!$E65*0.269,IF(Barèmes!$E65&lt;=5000,Barèmes!$E65*0.063+412,Barèmes!$E65*0.146)))</f>
        <v>0</v>
      </c>
      <c r="G206" s="94">
        <v>62</v>
      </c>
    </row>
    <row r="207" spans="1:7" hidden="1" x14ac:dyDescent="0.25">
      <c r="A207" s="94" t="b">
        <f>IF(Barèmes!$C66="Frais de déplacement voiture", IF(OR((Barèmes!$D66="2CV ou moins"),(Barèmes!$D66="3 CV")),IF(Barèmes!$E66&lt;=5000,Barèmes!$E66*0.41,IF(Barèmes!$E66&lt;=20000,Barèmes!$E66*0.245+824,Barèmes!$E66*0.286)),IF(Barèmes!$D66="4 CV",IF(Barèmes!$E66&lt;=5000,Barèmes!$E66*0.493,IF(Barèmes!$E66&lt;=20000,Barèmes!$E66*0.277+1082,Barèmes!$E66*0.332)),IF(Barèmes!$D66="5 CV",IF(Barèmes!$E66&lt;=5000,Barèmes!$E66*0.543,IF(Barèmes!$E66&lt;=20000,Barèmes!$E66*0.305+1188,Barèmes!$E66*0.364)),IF(Barèmes!$D66="6 CV",IF(Barèmes!$E66&lt;=5000,Barèmes!$E66*0.568,IF(Barèmes!$E66&lt;=20000,Barèmes!$E66*0.32+1244,Barèmes!$E66*0.382)),IF(Barèmes!$D66="7 CVou plus", IF(Barèmes!$E66&lt;=5000,Barèmes!$E66*0.595,IF(Barèmes!$E66&lt;=20000,Barèmes!$E66*0.337+1288,Barèmes!$E66*0.401))))))))</f>
        <v>0</v>
      </c>
      <c r="B207" s="94" t="b">
        <f>IF(Barèmes!$C66="Frais de déplacement moto", IF(Barèmes!$D66="2 CV ou moins", IF(Barèmes!$E66&lt;=3000,Barèmes!$E66*0.338,IF(Barèmes!$E66&lt;=6000,Barèmes!$E66*0.084+760,Barèmes!$E66*0.211)), IF(OR((Barèmes!$D66="3 CV"),(Barèmes!$D66="4 CV"),(Barèmes!$D66="5 CV")),IF(Barèmes!$E66&lt;=3000,Barèmes!$E66*0.4,IF(Barèmes!$E66&lt;=6000,Barèmes!$E66*0.07+989,Barèmes!$E66*0.235)),IF(OR((Barèmes!$D66="6 CV"),(Barèmes!$D66="7 CV ou plus")),IF(Barèmes!$E66&lt;=3000,Barèmes!$E66*0.518,IF(Barèmes!$E66&lt;=6000,Barèmes!$E66*0.067+1351,Barèmes!$E66*0.292)),IF(Barèmes!$D66="7 CV ou plus",IF(Barèmes!$E66&lt;=3000,Barèmes!$E66*0.518,IF(Barèmes!$E66&lt;=6000,Barèmes!$E66*0.067+1351,Barèmes!$E66*0.292)))))))</f>
        <v>0</v>
      </c>
      <c r="C207" s="94" t="b">
        <f>IF(Barèmes!$C66="Frais de déplacement cyclomoteur", IF(Barèmes!$E66&lt;=2000,Barèmes!$E66*0.269,IF(Barèmes!$E66&lt;=5000,Barèmes!$E66*0.063+412,Barèmes!$E66*0.146)))</f>
        <v>0</v>
      </c>
      <c r="G207" s="94">
        <v>63</v>
      </c>
    </row>
    <row r="208" spans="1:7" hidden="1" x14ac:dyDescent="0.25">
      <c r="A208" s="94" t="b">
        <f>IF(Barèmes!$C67="Frais de déplacement voiture", IF(OR((Barèmes!$D67="2CV ou moins"),(Barèmes!$D67="3 CV")),IF(Barèmes!$E67&lt;=5000,Barèmes!$E67*0.41,IF(Barèmes!$E67&lt;=20000,Barèmes!$E67*0.245+824,Barèmes!$E67*0.286)),IF(Barèmes!$D67="4 CV",IF(Barèmes!$E67&lt;=5000,Barèmes!$E67*0.493,IF(Barèmes!$E67&lt;=20000,Barèmes!$E67*0.277+1082,Barèmes!$E67*0.332)),IF(Barèmes!$D67="5 CV",IF(Barèmes!$E67&lt;=5000,Barèmes!$E67*0.543,IF(Barèmes!$E67&lt;=20000,Barèmes!$E67*0.305+1188,Barèmes!$E67*0.364)),IF(Barèmes!$D67="6 CV",IF(Barèmes!$E67&lt;=5000,Barèmes!$E67*0.568,IF(Barèmes!$E67&lt;=20000,Barèmes!$E67*0.32+1244,Barèmes!$E67*0.382)),IF(Barèmes!$D67="7 CVou plus", IF(Barèmes!$E67&lt;=5000,Barèmes!$E67*0.595,IF(Barèmes!$E67&lt;=20000,Barèmes!$E67*0.337+1288,Barèmes!$E67*0.401))))))))</f>
        <v>0</v>
      </c>
      <c r="B208" s="94" t="b">
        <f>IF(Barèmes!$C67="Frais de déplacement moto", IF(Barèmes!$D67="2 CV ou moins", IF(Barèmes!$E67&lt;=3000,Barèmes!$E67*0.338,IF(Barèmes!$E67&lt;=6000,Barèmes!$E67*0.084+760,Barèmes!$E67*0.211)), IF(OR((Barèmes!$D67="3 CV"),(Barèmes!$D67="4 CV"),(Barèmes!$D67="5 CV")),IF(Barèmes!$E67&lt;=3000,Barèmes!$E67*0.4,IF(Barèmes!$E67&lt;=6000,Barèmes!$E67*0.07+989,Barèmes!$E67*0.235)),IF(OR((Barèmes!$D67="6 CV"),(Barèmes!$D67="7 CV ou plus")),IF(Barèmes!$E67&lt;=3000,Barèmes!$E67*0.518,IF(Barèmes!$E67&lt;=6000,Barèmes!$E67*0.067+1351,Barèmes!$E67*0.292)),IF(Barèmes!$D67="7 CV ou plus",IF(Barèmes!$E67&lt;=3000,Barèmes!$E67*0.518,IF(Barèmes!$E67&lt;=6000,Barèmes!$E67*0.067+1351,Barèmes!$E67*0.292)))))))</f>
        <v>0</v>
      </c>
      <c r="C208" s="94" t="b">
        <f>IF(Barèmes!$C67="Frais de déplacement cyclomoteur", IF(Barèmes!$E67&lt;=2000,Barèmes!$E67*0.269,IF(Barèmes!$E67&lt;=5000,Barèmes!$E67*0.063+412,Barèmes!$E67*0.146)))</f>
        <v>0</v>
      </c>
      <c r="G208" s="94">
        <v>64</v>
      </c>
    </row>
    <row r="209" spans="1:7" hidden="1" x14ac:dyDescent="0.25">
      <c r="A209" s="94" t="b">
        <f>IF(Barèmes!$C68="Frais de déplacement voiture", IF(OR((Barèmes!$D68="2CV ou moins"),(Barèmes!$D68="3 CV")),IF(Barèmes!$E68&lt;=5000,Barèmes!$E68*0.41,IF(Barèmes!$E68&lt;=20000,Barèmes!$E68*0.245+824,Barèmes!$E68*0.286)),IF(Barèmes!$D68="4 CV",IF(Barèmes!$E68&lt;=5000,Barèmes!$E68*0.493,IF(Barèmes!$E68&lt;=20000,Barèmes!$E68*0.277+1082,Barèmes!$E68*0.332)),IF(Barèmes!$D68="5 CV",IF(Barèmes!$E68&lt;=5000,Barèmes!$E68*0.543,IF(Barèmes!$E68&lt;=20000,Barèmes!$E68*0.305+1188,Barèmes!$E68*0.364)),IF(Barèmes!$D68="6 CV",IF(Barèmes!$E68&lt;=5000,Barèmes!$E68*0.568,IF(Barèmes!$E68&lt;=20000,Barèmes!$E68*0.32+1244,Barèmes!$E68*0.382)),IF(Barèmes!$D68="7 CVou plus", IF(Barèmes!$E68&lt;=5000,Barèmes!$E68*0.595,IF(Barèmes!$E68&lt;=20000,Barèmes!$E68*0.337+1288,Barèmes!$E68*0.401))))))))</f>
        <v>0</v>
      </c>
      <c r="B209" s="94" t="b">
        <f>IF(Barèmes!$C68="Frais de déplacement moto", IF(Barèmes!$D68="2 CV ou moins", IF(Barèmes!$E68&lt;=3000,Barèmes!$E68*0.338,IF(Barèmes!$E68&lt;=6000,Barèmes!$E68*0.084+760,Barèmes!$E68*0.211)), IF(OR((Barèmes!$D68="3 CV"),(Barèmes!$D68="4 CV"),(Barèmes!$D68="5 CV")),IF(Barèmes!$E68&lt;=3000,Barèmes!$E68*0.4,IF(Barèmes!$E68&lt;=6000,Barèmes!$E68*0.07+989,Barèmes!$E68*0.235)),IF(OR((Barèmes!$D68="6 CV"),(Barèmes!$D68="7 CV ou plus")),IF(Barèmes!$E68&lt;=3000,Barèmes!$E68*0.518,IF(Barèmes!$E68&lt;=6000,Barèmes!$E68*0.067+1351,Barèmes!$E68*0.292)),IF(Barèmes!$D68="7 CV ou plus",IF(Barèmes!$E68&lt;=3000,Barèmes!$E68*0.518,IF(Barèmes!$E68&lt;=6000,Barèmes!$E68*0.067+1351,Barèmes!$E68*0.292)))))))</f>
        <v>0</v>
      </c>
      <c r="C209" s="94" t="b">
        <f>IF(Barèmes!$C68="Frais de déplacement cyclomoteur", IF(Barèmes!$E68&lt;=2000,Barèmes!$E68*0.269,IF(Barèmes!$E68&lt;=5000,Barèmes!$E68*0.063+412,Barèmes!$E68*0.146)))</f>
        <v>0</v>
      </c>
      <c r="G209" s="94">
        <v>65</v>
      </c>
    </row>
    <row r="210" spans="1:7" hidden="1" x14ac:dyDescent="0.25">
      <c r="A210" s="94" t="b">
        <f>IF(Barèmes!$C69="Frais de déplacement voiture", IF(OR((Barèmes!$D69="2CV ou moins"),(Barèmes!$D69="3 CV")),IF(Barèmes!$E69&lt;=5000,Barèmes!$E69*0.41,IF(Barèmes!$E69&lt;=20000,Barèmes!$E69*0.245+824,Barèmes!$E69*0.286)),IF(Barèmes!$D69="4 CV",IF(Barèmes!$E69&lt;=5000,Barèmes!$E69*0.493,IF(Barèmes!$E69&lt;=20000,Barèmes!$E69*0.277+1082,Barèmes!$E69*0.332)),IF(Barèmes!$D69="5 CV",IF(Barèmes!$E69&lt;=5000,Barèmes!$E69*0.543,IF(Barèmes!$E69&lt;=20000,Barèmes!$E69*0.305+1188,Barèmes!$E69*0.364)),IF(Barèmes!$D69="6 CV",IF(Barèmes!$E69&lt;=5000,Barèmes!$E69*0.568,IF(Barèmes!$E69&lt;=20000,Barèmes!$E69*0.32+1244,Barèmes!$E69*0.382)),IF(Barèmes!$D69="7 CVou plus", IF(Barèmes!$E69&lt;=5000,Barèmes!$E69*0.595,IF(Barèmes!$E69&lt;=20000,Barèmes!$E69*0.337+1288,Barèmes!$E69*0.401))))))))</f>
        <v>0</v>
      </c>
      <c r="B210" s="94" t="b">
        <f>IF(Barèmes!$C69="Frais de déplacement moto", IF(Barèmes!$D69="2 CV ou moins", IF(Barèmes!$E69&lt;=3000,Barèmes!$E69*0.338,IF(Barèmes!$E69&lt;=6000,Barèmes!$E69*0.084+760,Barèmes!$E69*0.211)), IF(OR((Barèmes!$D69="3 CV"),(Barèmes!$D69="4 CV"),(Barèmes!$D69="5 CV")),IF(Barèmes!$E69&lt;=3000,Barèmes!$E69*0.4,IF(Barèmes!$E69&lt;=6000,Barèmes!$E69*0.07+989,Barèmes!$E69*0.235)),IF(OR((Barèmes!$D69="6 CV"),(Barèmes!$D69="7 CV ou plus")),IF(Barèmes!$E69&lt;=3000,Barèmes!$E69*0.518,IF(Barèmes!$E69&lt;=6000,Barèmes!$E69*0.067+1351,Barèmes!$E69*0.292)),IF(Barèmes!$D69="7 CV ou plus",IF(Barèmes!$E69&lt;=3000,Barèmes!$E69*0.518,IF(Barèmes!$E69&lt;=6000,Barèmes!$E69*0.067+1351,Barèmes!$E69*0.292)))))))</f>
        <v>0</v>
      </c>
      <c r="C210" s="94" t="b">
        <f>IF(Barèmes!$C69="Frais de déplacement cyclomoteur", IF(Barèmes!$E69&lt;=2000,Barèmes!$E69*0.269,IF(Barèmes!$E69&lt;=5000,Barèmes!$E69*0.063+412,Barèmes!$E69*0.146)))</f>
        <v>0</v>
      </c>
      <c r="G210" s="94">
        <v>66</v>
      </c>
    </row>
    <row r="211" spans="1:7" hidden="1" x14ac:dyDescent="0.25">
      <c r="A211" s="94" t="b">
        <f>IF(Barèmes!$C70="Frais de déplacement voiture", IF(OR((Barèmes!$D70="2CV ou moins"),(Barèmes!$D70="3 CV")),IF(Barèmes!$E70&lt;=5000,Barèmes!$E70*0.41,IF(Barèmes!$E70&lt;=20000,Barèmes!$E70*0.245+824,Barèmes!$E70*0.286)),IF(Barèmes!$D70="4 CV",IF(Barèmes!$E70&lt;=5000,Barèmes!$E70*0.493,IF(Barèmes!$E70&lt;=20000,Barèmes!$E70*0.277+1082,Barèmes!$E70*0.332)),IF(Barèmes!$D70="5 CV",IF(Barèmes!$E70&lt;=5000,Barèmes!$E70*0.543,IF(Barèmes!$E70&lt;=20000,Barèmes!$E70*0.305+1188,Barèmes!$E70*0.364)),IF(Barèmes!$D70="6 CV",IF(Barèmes!$E70&lt;=5000,Barèmes!$E70*0.568,IF(Barèmes!$E70&lt;=20000,Barèmes!$E70*0.32+1244,Barèmes!$E70*0.382)),IF(Barèmes!$D70="7 CVou plus", IF(Barèmes!$E70&lt;=5000,Barèmes!$E70*0.595,IF(Barèmes!$E70&lt;=20000,Barèmes!$E70*0.337+1288,Barèmes!$E70*0.401))))))))</f>
        <v>0</v>
      </c>
      <c r="B211" s="94" t="b">
        <f>IF(Barèmes!$C70="Frais de déplacement moto", IF(Barèmes!$D70="2 CV ou moins", IF(Barèmes!$E70&lt;=3000,Barèmes!$E70*0.338,IF(Barèmes!$E70&lt;=6000,Barèmes!$E70*0.084+760,Barèmes!$E70*0.211)), IF(OR((Barèmes!$D70="3 CV"),(Barèmes!$D70="4 CV"),(Barèmes!$D70="5 CV")),IF(Barèmes!$E70&lt;=3000,Barèmes!$E70*0.4,IF(Barèmes!$E70&lt;=6000,Barèmes!$E70*0.07+989,Barèmes!$E70*0.235)),IF(OR((Barèmes!$D70="6 CV"),(Barèmes!$D70="7 CV ou plus")),IF(Barèmes!$E70&lt;=3000,Barèmes!$E70*0.518,IF(Barèmes!$E70&lt;=6000,Barèmes!$E70*0.067+1351,Barèmes!$E70*0.292)),IF(Barèmes!$D70="7 CV ou plus",IF(Barèmes!$E70&lt;=3000,Barèmes!$E70*0.518,IF(Barèmes!$E70&lt;=6000,Barèmes!$E70*0.067+1351,Barèmes!$E70*0.292)))))))</f>
        <v>0</v>
      </c>
      <c r="C211" s="94" t="b">
        <f>IF(Barèmes!$C70="Frais de déplacement cyclomoteur", IF(Barèmes!$E70&lt;=2000,Barèmes!$E70*0.269,IF(Barèmes!$E70&lt;=5000,Barèmes!$E70*0.063+412,Barèmes!$E70*0.146)))</f>
        <v>0</v>
      </c>
      <c r="G211" s="94">
        <v>67</v>
      </c>
    </row>
    <row r="212" spans="1:7" hidden="1" x14ac:dyDescent="0.25">
      <c r="A212" s="94" t="b">
        <f>IF(Barèmes!$C71="Frais de déplacement voiture", IF(OR((Barèmes!$D71="2CV ou moins"),(Barèmes!$D71="3 CV")),IF(Barèmes!$E71&lt;=5000,Barèmes!$E71*0.41,IF(Barèmes!$E71&lt;=20000,Barèmes!$E71*0.245+824,Barèmes!$E71*0.286)),IF(Barèmes!$D71="4 CV",IF(Barèmes!$E71&lt;=5000,Barèmes!$E71*0.493,IF(Barèmes!$E71&lt;=20000,Barèmes!$E71*0.277+1082,Barèmes!$E71*0.332)),IF(Barèmes!$D71="5 CV",IF(Barèmes!$E71&lt;=5000,Barèmes!$E71*0.543,IF(Barèmes!$E71&lt;=20000,Barèmes!$E71*0.305+1188,Barèmes!$E71*0.364)),IF(Barèmes!$D71="6 CV",IF(Barèmes!$E71&lt;=5000,Barèmes!$E71*0.568,IF(Barèmes!$E71&lt;=20000,Barèmes!$E71*0.32+1244,Barèmes!$E71*0.382)),IF(Barèmes!$D71="7 CVou plus", IF(Barèmes!$E71&lt;=5000,Barèmes!$E71*0.595,IF(Barèmes!$E71&lt;=20000,Barèmes!$E71*0.337+1288,Barèmes!$E71*0.401))))))))</f>
        <v>0</v>
      </c>
      <c r="B212" s="94" t="b">
        <f>IF(Barèmes!$C71="Frais de déplacement moto", IF(Barèmes!$D71="2 CV ou moins", IF(Barèmes!$E71&lt;=3000,Barèmes!$E71*0.338,IF(Barèmes!$E71&lt;=6000,Barèmes!$E71*0.084+760,Barèmes!$E71*0.211)), IF(OR((Barèmes!$D71="3 CV"),(Barèmes!$D71="4 CV"),(Barèmes!$D71="5 CV")),IF(Barèmes!$E71&lt;=3000,Barèmes!$E71*0.4,IF(Barèmes!$E71&lt;=6000,Barèmes!$E71*0.07+989,Barèmes!$E71*0.235)),IF(OR((Barèmes!$D71="6 CV"),(Barèmes!$D71="7 CV ou plus")),IF(Barèmes!$E71&lt;=3000,Barèmes!$E71*0.518,IF(Barèmes!$E71&lt;=6000,Barèmes!$E71*0.067+1351,Barèmes!$E71*0.292)),IF(Barèmes!$D71="7 CV ou plus",IF(Barèmes!$E71&lt;=3000,Barèmes!$E71*0.518,IF(Barèmes!$E71&lt;=6000,Barèmes!$E71*0.067+1351,Barèmes!$E71*0.292)))))))</f>
        <v>0</v>
      </c>
      <c r="C212" s="94" t="b">
        <f>IF(Barèmes!$C71="Frais de déplacement cyclomoteur", IF(Barèmes!$E71&lt;=2000,Barèmes!$E71*0.269,IF(Barèmes!$E71&lt;=5000,Barèmes!$E71*0.063+412,Barèmes!$E71*0.146)))</f>
        <v>0</v>
      </c>
      <c r="G212" s="94">
        <v>68</v>
      </c>
    </row>
    <row r="213" spans="1:7" hidden="1" x14ac:dyDescent="0.25">
      <c r="A213" s="94" t="b">
        <f>IF(Barèmes!$C72="Frais de déplacement voiture", IF(OR((Barèmes!$D72="2CV ou moins"),(Barèmes!$D72="3 CV")),IF(Barèmes!$E72&lt;=5000,Barèmes!$E72*0.41,IF(Barèmes!$E72&lt;=20000,Barèmes!$E72*0.245+824,Barèmes!$E72*0.286)),IF(Barèmes!$D72="4 CV",IF(Barèmes!$E72&lt;=5000,Barèmes!$E72*0.493,IF(Barèmes!$E72&lt;=20000,Barèmes!$E72*0.277+1082,Barèmes!$E72*0.332)),IF(Barèmes!$D72="5 CV",IF(Barèmes!$E72&lt;=5000,Barèmes!$E72*0.543,IF(Barèmes!$E72&lt;=20000,Barèmes!$E72*0.305+1188,Barèmes!$E72*0.364)),IF(Barèmes!$D72="6 CV",IF(Barèmes!$E72&lt;=5000,Barèmes!$E72*0.568,IF(Barèmes!$E72&lt;=20000,Barèmes!$E72*0.32+1244,Barèmes!$E72*0.382)),IF(Barèmes!$D72="7 CVou plus", IF(Barèmes!$E72&lt;=5000,Barèmes!$E72*0.595,IF(Barèmes!$E72&lt;=20000,Barèmes!$E72*0.337+1288,Barèmes!$E72*0.401))))))))</f>
        <v>0</v>
      </c>
      <c r="B213" s="94" t="b">
        <f>IF(Barèmes!$C72="Frais de déplacement moto", IF(Barèmes!$D72="2 CV ou moins", IF(Barèmes!$E72&lt;=3000,Barèmes!$E72*0.338,IF(Barèmes!$E72&lt;=6000,Barèmes!$E72*0.084+760,Barèmes!$E72*0.211)), IF(OR((Barèmes!$D72="3 CV"),(Barèmes!$D72="4 CV"),(Barèmes!$D72="5 CV")),IF(Barèmes!$E72&lt;=3000,Barèmes!$E72*0.4,IF(Barèmes!$E72&lt;=6000,Barèmes!$E72*0.07+989,Barèmes!$E72*0.235)),IF(OR((Barèmes!$D72="6 CV"),(Barèmes!$D72="7 CV ou plus")),IF(Barèmes!$E72&lt;=3000,Barèmes!$E72*0.518,IF(Barèmes!$E72&lt;=6000,Barèmes!$E72*0.067+1351,Barèmes!$E72*0.292)),IF(Barèmes!$D72="7 CV ou plus",IF(Barèmes!$E72&lt;=3000,Barèmes!$E72*0.518,IF(Barèmes!$E72&lt;=6000,Barèmes!$E72*0.067+1351,Barèmes!$E72*0.292)))))))</f>
        <v>0</v>
      </c>
      <c r="C213" s="94" t="b">
        <f>IF(Barèmes!$C72="Frais de déplacement cyclomoteur", IF(Barèmes!$E72&lt;=2000,Barèmes!$E72*0.269,IF(Barèmes!$E72&lt;=5000,Barèmes!$E72*0.063+412,Barèmes!$E72*0.146)))</f>
        <v>0</v>
      </c>
      <c r="G213" s="94">
        <v>69</v>
      </c>
    </row>
    <row r="214" spans="1:7" hidden="1" x14ac:dyDescent="0.25">
      <c r="A214" s="94" t="b">
        <f>IF(Barèmes!$C73="Frais de déplacement voiture", IF(OR((Barèmes!$D73="2CV ou moins"),(Barèmes!$D73="3 CV")),IF(Barèmes!$E73&lt;=5000,Barèmes!$E73*0.41,IF(Barèmes!$E73&lt;=20000,Barèmes!$E73*0.245+824,Barèmes!$E73*0.286)),IF(Barèmes!$D73="4 CV",IF(Barèmes!$E73&lt;=5000,Barèmes!$E73*0.493,IF(Barèmes!$E73&lt;=20000,Barèmes!$E73*0.277+1082,Barèmes!$E73*0.332)),IF(Barèmes!$D73="5 CV",IF(Barèmes!$E73&lt;=5000,Barèmes!$E73*0.543,IF(Barèmes!$E73&lt;=20000,Barèmes!$E73*0.305+1188,Barèmes!$E73*0.364)),IF(Barèmes!$D73="6 CV",IF(Barèmes!$E73&lt;=5000,Barèmes!$E73*0.568,IF(Barèmes!$E73&lt;=20000,Barèmes!$E73*0.32+1244,Barèmes!$E73*0.382)),IF(Barèmes!$D73="7 CVou plus", IF(Barèmes!$E73&lt;=5000,Barèmes!$E73*0.595,IF(Barèmes!$E73&lt;=20000,Barèmes!$E73*0.337+1288,Barèmes!$E73*0.401))))))))</f>
        <v>0</v>
      </c>
      <c r="B214" s="94" t="b">
        <f>IF(Barèmes!$C73="Frais de déplacement moto", IF(Barèmes!$D73="2 CV ou moins", IF(Barèmes!$E73&lt;=3000,Barèmes!$E73*0.338,IF(Barèmes!$E73&lt;=6000,Barèmes!$E73*0.084+760,Barèmes!$E73*0.211)), IF(OR((Barèmes!$D73="3 CV"),(Barèmes!$D73="4 CV"),(Barèmes!$D73="5 CV")),IF(Barèmes!$E73&lt;=3000,Barèmes!$E73*0.4,IF(Barèmes!$E73&lt;=6000,Barèmes!$E73*0.07+989,Barèmes!$E73*0.235)),IF(OR((Barèmes!$D73="6 CV"),(Barèmes!$D73="7 CV ou plus")),IF(Barèmes!$E73&lt;=3000,Barèmes!$E73*0.518,IF(Barèmes!$E73&lt;=6000,Barèmes!$E73*0.067+1351,Barèmes!$E73*0.292)),IF(Barèmes!$D73="7 CV ou plus",IF(Barèmes!$E73&lt;=3000,Barèmes!$E73*0.518,IF(Barèmes!$E73&lt;=6000,Barèmes!$E73*0.067+1351,Barèmes!$E73*0.292)))))))</f>
        <v>0</v>
      </c>
      <c r="C214" s="94" t="b">
        <f>IF(Barèmes!$C73="Frais de déplacement cyclomoteur", IF(Barèmes!$E73&lt;=2000,Barèmes!$E73*0.269,IF(Barèmes!$E73&lt;=5000,Barèmes!$E73*0.063+412,Barèmes!$E73*0.146)))</f>
        <v>0</v>
      </c>
      <c r="G214" s="94">
        <v>70</v>
      </c>
    </row>
    <row r="215" spans="1:7" hidden="1" x14ac:dyDescent="0.25">
      <c r="A215" s="94" t="b">
        <f>IF(Barèmes!$C74="Frais de déplacement voiture", IF(OR((Barèmes!$D74="2CV ou moins"),(Barèmes!$D74="3 CV")),IF(Barèmes!$E74&lt;=5000,Barèmes!$E74*0.41,IF(Barèmes!$E74&lt;=20000,Barèmes!$E74*0.245+824,Barèmes!$E74*0.286)),IF(Barèmes!$D74="4 CV",IF(Barèmes!$E74&lt;=5000,Barèmes!$E74*0.493,IF(Barèmes!$E74&lt;=20000,Barèmes!$E74*0.277+1082,Barèmes!$E74*0.332)),IF(Barèmes!$D74="5 CV",IF(Barèmes!$E74&lt;=5000,Barèmes!$E74*0.543,IF(Barèmes!$E74&lt;=20000,Barèmes!$E74*0.305+1188,Barèmes!$E74*0.364)),IF(Barèmes!$D74="6 CV",IF(Barèmes!$E74&lt;=5000,Barèmes!$E74*0.568,IF(Barèmes!$E74&lt;=20000,Barèmes!$E74*0.32+1244,Barèmes!$E74*0.382)),IF(Barèmes!$D74="7 CVou plus", IF(Barèmes!$E74&lt;=5000,Barèmes!$E74*0.595,IF(Barèmes!$E74&lt;=20000,Barèmes!$E74*0.337+1288,Barèmes!$E74*0.401))))))))</f>
        <v>0</v>
      </c>
      <c r="B215" s="94" t="b">
        <f>IF(Barèmes!$C74="Frais de déplacement moto", IF(Barèmes!$D74="2 CV ou moins", IF(Barèmes!$E74&lt;=3000,Barèmes!$E74*0.338,IF(Barèmes!$E74&lt;=6000,Barèmes!$E74*0.084+760,Barèmes!$E74*0.211)), IF(OR((Barèmes!$D74="3 CV"),(Barèmes!$D74="4 CV"),(Barèmes!$D74="5 CV")),IF(Barèmes!$E74&lt;=3000,Barèmes!$E74*0.4,IF(Barèmes!$E74&lt;=6000,Barèmes!$E74*0.07+989,Barèmes!$E74*0.235)),IF(OR((Barèmes!$D74="6 CV"),(Barèmes!$D74="7 CV ou plus")),IF(Barèmes!$E74&lt;=3000,Barèmes!$E74*0.518,IF(Barèmes!$E74&lt;=6000,Barèmes!$E74*0.067+1351,Barèmes!$E74*0.292)),IF(Barèmes!$D74="7 CV ou plus",IF(Barèmes!$E74&lt;=3000,Barèmes!$E74*0.518,IF(Barèmes!$E74&lt;=6000,Barèmes!$E74*0.067+1351,Barèmes!$E74*0.292)))))))</f>
        <v>0</v>
      </c>
      <c r="C215" s="94" t="b">
        <f>IF(Barèmes!$C74="Frais de déplacement cyclomoteur", IF(Barèmes!$E74&lt;=2000,Barèmes!$E74*0.269,IF(Barèmes!$E74&lt;=5000,Barèmes!$E74*0.063+412,Barèmes!$E74*0.146)))</f>
        <v>0</v>
      </c>
      <c r="G215" s="94">
        <v>71</v>
      </c>
    </row>
    <row r="216" spans="1:7" hidden="1" x14ac:dyDescent="0.25">
      <c r="A216" s="94" t="b">
        <f>IF(Barèmes!$C75="Frais de déplacement voiture", IF(OR((Barèmes!$D75="2CV ou moins"),(Barèmes!$D75="3 CV")),IF(Barèmes!$E75&lt;=5000,Barèmes!$E75*0.41,IF(Barèmes!$E75&lt;=20000,Barèmes!$E75*0.245+824,Barèmes!$E75*0.286)),IF(Barèmes!$D75="4 CV",IF(Barèmes!$E75&lt;=5000,Barèmes!$E75*0.493,IF(Barèmes!$E75&lt;=20000,Barèmes!$E75*0.277+1082,Barèmes!$E75*0.332)),IF(Barèmes!$D75="5 CV",IF(Barèmes!$E75&lt;=5000,Barèmes!$E75*0.543,IF(Barèmes!$E75&lt;=20000,Barèmes!$E75*0.305+1188,Barèmes!$E75*0.364)),IF(Barèmes!$D75="6 CV",IF(Barèmes!$E75&lt;=5000,Barèmes!$E75*0.568,IF(Barèmes!$E75&lt;=20000,Barèmes!$E75*0.32+1244,Barèmes!$E75*0.382)),IF(Barèmes!$D75="7 CVou plus", IF(Barèmes!$E75&lt;=5000,Barèmes!$E75*0.595,IF(Barèmes!$E75&lt;=20000,Barèmes!$E75*0.337+1288,Barèmes!$E75*0.401))))))))</f>
        <v>0</v>
      </c>
      <c r="B216" s="94" t="b">
        <f>IF(Barèmes!$C75="Frais de déplacement moto", IF(Barèmes!$D75="2 CV ou moins", IF(Barèmes!$E75&lt;=3000,Barèmes!$E75*0.338,IF(Barèmes!$E75&lt;=6000,Barèmes!$E75*0.084+760,Barèmes!$E75*0.211)), IF(OR((Barèmes!$D75="3 CV"),(Barèmes!$D75="4 CV"),(Barèmes!$D75="5 CV")),IF(Barèmes!$E75&lt;=3000,Barèmes!$E75*0.4,IF(Barèmes!$E75&lt;=6000,Barèmes!$E75*0.07+989,Barèmes!$E75*0.235)),IF(OR((Barèmes!$D75="6 CV"),(Barèmes!$D75="7 CV ou plus")),IF(Barèmes!$E75&lt;=3000,Barèmes!$E75*0.518,IF(Barèmes!$E75&lt;=6000,Barèmes!$E75*0.067+1351,Barèmes!$E75*0.292)),IF(Barèmes!$D75="7 CV ou plus",IF(Barèmes!$E75&lt;=3000,Barèmes!$E75*0.518,IF(Barèmes!$E75&lt;=6000,Barèmes!$E75*0.067+1351,Barèmes!$E75*0.292)))))))</f>
        <v>0</v>
      </c>
      <c r="C216" s="94" t="b">
        <f>IF(Barèmes!$C75="Frais de déplacement cyclomoteur", IF(Barèmes!$E75&lt;=2000,Barèmes!$E75*0.269,IF(Barèmes!$E75&lt;=5000,Barèmes!$E75*0.063+412,Barèmes!$E75*0.146)))</f>
        <v>0</v>
      </c>
      <c r="G216" s="94">
        <v>72</v>
      </c>
    </row>
    <row r="217" spans="1:7" hidden="1" x14ac:dyDescent="0.25">
      <c r="A217" s="94" t="b">
        <f>IF(Barèmes!$C76="Frais de déplacement voiture", IF(OR((Barèmes!$D76="2CV ou moins"),(Barèmes!$D76="3 CV")),IF(Barèmes!$E76&lt;=5000,Barèmes!$E76*0.41,IF(Barèmes!$E76&lt;=20000,Barèmes!$E76*0.245+824,Barèmes!$E76*0.286)),IF(Barèmes!$D76="4 CV",IF(Barèmes!$E76&lt;=5000,Barèmes!$E76*0.493,IF(Barèmes!$E76&lt;=20000,Barèmes!$E76*0.277+1082,Barèmes!$E76*0.332)),IF(Barèmes!$D76="5 CV",IF(Barèmes!$E76&lt;=5000,Barèmes!$E76*0.543,IF(Barèmes!$E76&lt;=20000,Barèmes!$E76*0.305+1188,Barèmes!$E76*0.364)),IF(Barèmes!$D76="6 CV",IF(Barèmes!$E76&lt;=5000,Barèmes!$E76*0.568,IF(Barèmes!$E76&lt;=20000,Barèmes!$E76*0.32+1244,Barèmes!$E76*0.382)),IF(Barèmes!$D76="7 CVou plus", IF(Barèmes!$E76&lt;=5000,Barèmes!$E76*0.595,IF(Barèmes!$E76&lt;=20000,Barèmes!$E76*0.337+1288,Barèmes!$E76*0.401))))))))</f>
        <v>0</v>
      </c>
      <c r="B217" s="94" t="b">
        <f>IF(Barèmes!$C76="Frais de déplacement moto", IF(Barèmes!$D76="2 CV ou moins", IF(Barèmes!$E76&lt;=3000,Barèmes!$E76*0.338,IF(Barèmes!$E76&lt;=6000,Barèmes!$E76*0.084+760,Barèmes!$E76*0.211)), IF(OR((Barèmes!$D76="3 CV"),(Barèmes!$D76="4 CV"),(Barèmes!$D76="5 CV")),IF(Barèmes!$E76&lt;=3000,Barèmes!$E76*0.4,IF(Barèmes!$E76&lt;=6000,Barèmes!$E76*0.07+989,Barèmes!$E76*0.235)),IF(OR((Barèmes!$D76="6 CV"),(Barèmes!$D76="7 CV ou plus")),IF(Barèmes!$E76&lt;=3000,Barèmes!$E76*0.518,IF(Barèmes!$E76&lt;=6000,Barèmes!$E76*0.067+1351,Barèmes!$E76*0.292)),IF(Barèmes!$D76="7 CV ou plus",IF(Barèmes!$E76&lt;=3000,Barèmes!$E76*0.518,IF(Barèmes!$E76&lt;=6000,Barèmes!$E76*0.067+1351,Barèmes!$E76*0.292)))))))</f>
        <v>0</v>
      </c>
      <c r="C217" s="94" t="b">
        <f>IF(Barèmes!$C76="Frais de déplacement cyclomoteur", IF(Barèmes!$E76&lt;=2000,Barèmes!$E76*0.269,IF(Barèmes!$E76&lt;=5000,Barèmes!$E76*0.063+412,Barèmes!$E76*0.146)))</f>
        <v>0</v>
      </c>
      <c r="G217" s="94">
        <v>73</v>
      </c>
    </row>
    <row r="218" spans="1:7" hidden="1" x14ac:dyDescent="0.25">
      <c r="A218" s="94" t="b">
        <f>IF(Barèmes!$C77="Frais de déplacement voiture", IF(OR((Barèmes!$D77="2CV ou moins"),(Barèmes!$D77="3 CV")),IF(Barèmes!$E77&lt;=5000,Barèmes!$E77*0.41,IF(Barèmes!$E77&lt;=20000,Barèmes!$E77*0.245+824,Barèmes!$E77*0.286)),IF(Barèmes!$D77="4 CV",IF(Barèmes!$E77&lt;=5000,Barèmes!$E77*0.493,IF(Barèmes!$E77&lt;=20000,Barèmes!$E77*0.277+1082,Barèmes!$E77*0.332)),IF(Barèmes!$D77="5 CV",IF(Barèmes!$E77&lt;=5000,Barèmes!$E77*0.543,IF(Barèmes!$E77&lt;=20000,Barèmes!$E77*0.305+1188,Barèmes!$E77*0.364)),IF(Barèmes!$D77="6 CV",IF(Barèmes!$E77&lt;=5000,Barèmes!$E77*0.568,IF(Barèmes!$E77&lt;=20000,Barèmes!$E77*0.32+1244,Barèmes!$E77*0.382)),IF(Barèmes!$D77="7 CVou plus", IF(Barèmes!$E77&lt;=5000,Barèmes!$E77*0.595,IF(Barèmes!$E77&lt;=20000,Barèmes!$E77*0.337+1288,Barèmes!$E77*0.401))))))))</f>
        <v>0</v>
      </c>
      <c r="B218" s="94" t="b">
        <f>IF(Barèmes!$C77="Frais de déplacement moto", IF(Barèmes!$D77="2 CV ou moins", IF(Barèmes!$E77&lt;=3000,Barèmes!$E77*0.338,IF(Barèmes!$E77&lt;=6000,Barèmes!$E77*0.084+760,Barèmes!$E77*0.211)), IF(OR((Barèmes!$D77="3 CV"),(Barèmes!$D77="4 CV"),(Barèmes!$D77="5 CV")),IF(Barèmes!$E77&lt;=3000,Barèmes!$E77*0.4,IF(Barèmes!$E77&lt;=6000,Barèmes!$E77*0.07+989,Barèmes!$E77*0.235)),IF(OR((Barèmes!$D77="6 CV"),(Barèmes!$D77="7 CV ou plus")),IF(Barèmes!$E77&lt;=3000,Barèmes!$E77*0.518,IF(Barèmes!$E77&lt;=6000,Barèmes!$E77*0.067+1351,Barèmes!$E77*0.292)),IF(Barèmes!$D77="7 CV ou plus",IF(Barèmes!$E77&lt;=3000,Barèmes!$E77*0.518,IF(Barèmes!$E77&lt;=6000,Barèmes!$E77*0.067+1351,Barèmes!$E77*0.292)))))))</f>
        <v>0</v>
      </c>
      <c r="C218" s="94" t="b">
        <f>IF(Barèmes!$C77="Frais de déplacement cyclomoteur", IF(Barèmes!$E77&lt;=2000,Barèmes!$E77*0.269,IF(Barèmes!$E77&lt;=5000,Barèmes!$E77*0.063+412,Barèmes!$E77*0.146)))</f>
        <v>0</v>
      </c>
      <c r="G218" s="94">
        <v>74</v>
      </c>
    </row>
    <row r="219" spans="1:7" hidden="1" x14ac:dyDescent="0.25">
      <c r="A219" s="94" t="b">
        <f>IF(Barèmes!$C78="Frais de déplacement voiture", IF(OR((Barèmes!$D78="2CV ou moins"),(Barèmes!$D78="3 CV")),IF(Barèmes!$E78&lt;=5000,Barèmes!$E78*0.41,IF(Barèmes!$E78&lt;=20000,Barèmes!$E78*0.245+824,Barèmes!$E78*0.286)),IF(Barèmes!$D78="4 CV",IF(Barèmes!$E78&lt;=5000,Barèmes!$E78*0.493,IF(Barèmes!$E78&lt;=20000,Barèmes!$E78*0.277+1082,Barèmes!$E78*0.332)),IF(Barèmes!$D78="5 CV",IF(Barèmes!$E78&lt;=5000,Barèmes!$E78*0.543,IF(Barèmes!$E78&lt;=20000,Barèmes!$E78*0.305+1188,Barèmes!$E78*0.364)),IF(Barèmes!$D78="6 CV",IF(Barèmes!$E78&lt;=5000,Barèmes!$E78*0.568,IF(Barèmes!$E78&lt;=20000,Barèmes!$E78*0.32+1244,Barèmes!$E78*0.382)),IF(Barèmes!$D78="7 CVou plus", IF(Barèmes!$E78&lt;=5000,Barèmes!$E78*0.595,IF(Barèmes!$E78&lt;=20000,Barèmes!$E78*0.337+1288,Barèmes!$E78*0.401))))))))</f>
        <v>0</v>
      </c>
      <c r="B219" s="94" t="b">
        <f>IF(Barèmes!$C78="Frais de déplacement moto", IF(Barèmes!$D78="2 CV ou moins", IF(Barèmes!$E78&lt;=3000,Barèmes!$E78*0.338,IF(Barèmes!$E78&lt;=6000,Barèmes!$E78*0.084+760,Barèmes!$E78*0.211)), IF(OR((Barèmes!$D78="3 CV"),(Barèmes!$D78="4 CV"),(Barèmes!$D78="5 CV")),IF(Barèmes!$E78&lt;=3000,Barèmes!$E78*0.4,IF(Barèmes!$E78&lt;=6000,Barèmes!$E78*0.07+989,Barèmes!$E78*0.235)),IF(OR((Barèmes!$D78="6 CV"),(Barèmes!$D78="7 CV ou plus")),IF(Barèmes!$E78&lt;=3000,Barèmes!$E78*0.518,IF(Barèmes!$E78&lt;=6000,Barèmes!$E78*0.067+1351,Barèmes!$E78*0.292)),IF(Barèmes!$D78="7 CV ou plus",IF(Barèmes!$E78&lt;=3000,Barèmes!$E78*0.518,IF(Barèmes!$E78&lt;=6000,Barèmes!$E78*0.067+1351,Barèmes!$E78*0.292)))))))</f>
        <v>0</v>
      </c>
      <c r="C219" s="94" t="b">
        <f>IF(Barèmes!$C78="Frais de déplacement cyclomoteur", IF(Barèmes!$E78&lt;=2000,Barèmes!$E78*0.269,IF(Barèmes!$E78&lt;=5000,Barèmes!$E78*0.063+412,Barèmes!$E78*0.146)))</f>
        <v>0</v>
      </c>
      <c r="G219" s="94">
        <v>75</v>
      </c>
    </row>
    <row r="220" spans="1:7" hidden="1" x14ac:dyDescent="0.25">
      <c r="A220" s="94" t="b">
        <f>IF(Barèmes!$C79="Frais de déplacement voiture", IF(OR((Barèmes!$D79="2CV ou moins"),(Barèmes!$D79="3 CV")),IF(Barèmes!$E79&lt;=5000,Barèmes!$E79*0.41,IF(Barèmes!$E79&lt;=20000,Barèmes!$E79*0.245+824,Barèmes!$E79*0.286)),IF(Barèmes!$D79="4 CV",IF(Barèmes!$E79&lt;=5000,Barèmes!$E79*0.493,IF(Barèmes!$E79&lt;=20000,Barèmes!$E79*0.277+1082,Barèmes!$E79*0.332)),IF(Barèmes!$D79="5 CV",IF(Barèmes!$E79&lt;=5000,Barèmes!$E79*0.543,IF(Barèmes!$E79&lt;=20000,Barèmes!$E79*0.305+1188,Barèmes!$E79*0.364)),IF(Barèmes!$D79="6 CV",IF(Barèmes!$E79&lt;=5000,Barèmes!$E79*0.568,IF(Barèmes!$E79&lt;=20000,Barèmes!$E79*0.32+1244,Barèmes!$E79*0.382)),IF(Barèmes!$D79="7 CVou plus", IF(Barèmes!$E79&lt;=5000,Barèmes!$E79*0.595,IF(Barèmes!$E79&lt;=20000,Barèmes!$E79*0.337+1288,Barèmes!$E79*0.401))))))))</f>
        <v>0</v>
      </c>
      <c r="B220" s="94" t="b">
        <f>IF(Barèmes!$C79="Frais de déplacement moto", IF(Barèmes!$D79="2 CV ou moins", IF(Barèmes!$E79&lt;=3000,Barèmes!$E79*0.338,IF(Barèmes!$E79&lt;=6000,Barèmes!$E79*0.084+760,Barèmes!$E79*0.211)), IF(OR((Barèmes!$D79="3 CV"),(Barèmes!$D79="4 CV"),(Barèmes!$D79="5 CV")),IF(Barèmes!$E79&lt;=3000,Barèmes!$E79*0.4,IF(Barèmes!$E79&lt;=6000,Barèmes!$E79*0.07+989,Barèmes!$E79*0.235)),IF(OR((Barèmes!$D79="6 CV"),(Barèmes!$D79="7 CV ou plus")),IF(Barèmes!$E79&lt;=3000,Barèmes!$E79*0.518,IF(Barèmes!$E79&lt;=6000,Barèmes!$E79*0.067+1351,Barèmes!$E79*0.292)),IF(Barèmes!$D79="7 CV ou plus",IF(Barèmes!$E79&lt;=3000,Barèmes!$E79*0.518,IF(Barèmes!$E79&lt;=6000,Barèmes!$E79*0.067+1351,Barèmes!$E79*0.292)))))))</f>
        <v>0</v>
      </c>
      <c r="C220" s="94" t="b">
        <f>IF(Barèmes!$C79="Frais de déplacement cyclomoteur", IF(Barèmes!$E79&lt;=2000,Barèmes!$E79*0.269,IF(Barèmes!$E79&lt;=5000,Barèmes!$E79*0.063+412,Barèmes!$E79*0.146)))</f>
        <v>0</v>
      </c>
      <c r="G220" s="94">
        <v>76</v>
      </c>
    </row>
    <row r="221" spans="1:7" hidden="1" x14ac:dyDescent="0.25">
      <c r="A221" s="94" t="b">
        <f>IF(Barèmes!$C80="Frais de déplacement voiture", IF(OR((Barèmes!$D80="2CV ou moins"),(Barèmes!$D80="3 CV")),IF(Barèmes!$E80&lt;=5000,Barèmes!$E80*0.41,IF(Barèmes!$E80&lt;=20000,Barèmes!$E80*0.245+824,Barèmes!$E80*0.286)),IF(Barèmes!$D80="4 CV",IF(Barèmes!$E80&lt;=5000,Barèmes!$E80*0.493,IF(Barèmes!$E80&lt;=20000,Barèmes!$E80*0.277+1082,Barèmes!$E80*0.332)),IF(Barèmes!$D80="5 CV",IF(Barèmes!$E80&lt;=5000,Barèmes!$E80*0.543,IF(Barèmes!$E80&lt;=20000,Barèmes!$E80*0.305+1188,Barèmes!$E80*0.364)),IF(Barèmes!$D80="6 CV",IF(Barèmes!$E80&lt;=5000,Barèmes!$E80*0.568,IF(Barèmes!$E80&lt;=20000,Barèmes!$E80*0.32+1244,Barèmes!$E80*0.382)),IF(Barèmes!$D80="7 CVou plus", IF(Barèmes!$E80&lt;=5000,Barèmes!$E80*0.595,IF(Barèmes!$E80&lt;=20000,Barèmes!$E80*0.337+1288,Barèmes!$E80*0.401))))))))</f>
        <v>0</v>
      </c>
      <c r="B221" s="94" t="b">
        <f>IF(Barèmes!$C80="Frais de déplacement moto", IF(Barèmes!$D80="2 CV ou moins", IF(Barèmes!$E80&lt;=3000,Barèmes!$E80*0.338,IF(Barèmes!$E80&lt;=6000,Barèmes!$E80*0.084+760,Barèmes!$E80*0.211)), IF(OR((Barèmes!$D80="3 CV"),(Barèmes!$D80="4 CV"),(Barèmes!$D80="5 CV")),IF(Barèmes!$E80&lt;=3000,Barèmes!$E80*0.4,IF(Barèmes!$E80&lt;=6000,Barèmes!$E80*0.07+989,Barèmes!$E80*0.235)),IF(OR((Barèmes!$D80="6 CV"),(Barèmes!$D80="7 CV ou plus")),IF(Barèmes!$E80&lt;=3000,Barèmes!$E80*0.518,IF(Barèmes!$E80&lt;=6000,Barèmes!$E80*0.067+1351,Barèmes!$E80*0.292)),IF(Barèmes!$D80="7 CV ou plus",IF(Barèmes!$E80&lt;=3000,Barèmes!$E80*0.518,IF(Barèmes!$E80&lt;=6000,Barèmes!$E80*0.067+1351,Barèmes!$E80*0.292)))))))</f>
        <v>0</v>
      </c>
      <c r="C221" s="94" t="b">
        <f>IF(Barèmes!$C80="Frais de déplacement cyclomoteur", IF(Barèmes!$E80&lt;=2000,Barèmes!$E80*0.269,IF(Barèmes!$E80&lt;=5000,Barèmes!$E80*0.063+412,Barèmes!$E80*0.146)))</f>
        <v>0</v>
      </c>
      <c r="G221" s="94">
        <v>77</v>
      </c>
    </row>
    <row r="222" spans="1:7" hidden="1" x14ac:dyDescent="0.25">
      <c r="A222" s="94" t="b">
        <f>IF(Barèmes!$C81="Frais de déplacement voiture", IF(OR((Barèmes!$D81="2CV ou moins"),(Barèmes!$D81="3 CV")),IF(Barèmes!$E81&lt;=5000,Barèmes!$E81*0.41,IF(Barèmes!$E81&lt;=20000,Barèmes!$E81*0.245+824,Barèmes!$E81*0.286)),IF(Barèmes!$D81="4 CV",IF(Barèmes!$E81&lt;=5000,Barèmes!$E81*0.493,IF(Barèmes!$E81&lt;=20000,Barèmes!$E81*0.277+1082,Barèmes!$E81*0.332)),IF(Barèmes!$D81="5 CV",IF(Barèmes!$E81&lt;=5000,Barèmes!$E81*0.543,IF(Barèmes!$E81&lt;=20000,Barèmes!$E81*0.305+1188,Barèmes!$E81*0.364)),IF(Barèmes!$D81="6 CV",IF(Barèmes!$E81&lt;=5000,Barèmes!$E81*0.568,IF(Barèmes!$E81&lt;=20000,Barèmes!$E81*0.32+1244,Barèmes!$E81*0.382)),IF(Barèmes!$D81="7 CVou plus", IF(Barèmes!$E81&lt;=5000,Barèmes!$E81*0.595,IF(Barèmes!$E81&lt;=20000,Barèmes!$E81*0.337+1288,Barèmes!$E81*0.401))))))))</f>
        <v>0</v>
      </c>
      <c r="B222" s="94" t="b">
        <f>IF(Barèmes!$C81="Frais de déplacement moto", IF(Barèmes!$D81="2 CV ou moins", IF(Barèmes!$E81&lt;=3000,Barèmes!$E81*0.338,IF(Barèmes!$E81&lt;=6000,Barèmes!$E81*0.084+760,Barèmes!$E81*0.211)), IF(OR((Barèmes!$D81="3 CV"),(Barèmes!$D81="4 CV"),(Barèmes!$D81="5 CV")),IF(Barèmes!$E81&lt;=3000,Barèmes!$E81*0.4,IF(Barèmes!$E81&lt;=6000,Barèmes!$E81*0.07+989,Barèmes!$E81*0.235)),IF(OR((Barèmes!$D81="6 CV"),(Barèmes!$D81="7 CV ou plus")),IF(Barèmes!$E81&lt;=3000,Barèmes!$E81*0.518,IF(Barèmes!$E81&lt;=6000,Barèmes!$E81*0.067+1351,Barèmes!$E81*0.292)),IF(Barèmes!$D81="7 CV ou plus",IF(Barèmes!$E81&lt;=3000,Barèmes!$E81*0.518,IF(Barèmes!$E81&lt;=6000,Barèmes!$E81*0.067+1351,Barèmes!$E81*0.292)))))))</f>
        <v>0</v>
      </c>
      <c r="C222" s="94" t="b">
        <f>IF(Barèmes!$C81="Frais de déplacement cyclomoteur", IF(Barèmes!$E81&lt;=2000,Barèmes!$E81*0.269,IF(Barèmes!$E81&lt;=5000,Barèmes!$E81*0.063+412,Barèmes!$E81*0.146)))</f>
        <v>0</v>
      </c>
      <c r="G222" s="94">
        <v>78</v>
      </c>
    </row>
    <row r="223" spans="1:7" hidden="1" x14ac:dyDescent="0.25">
      <c r="A223" s="94" t="b">
        <f>IF(Barèmes!$C82="Frais de déplacement voiture", IF(OR((Barèmes!$D82="2CV ou moins"),(Barèmes!$D82="3 CV")),IF(Barèmes!$E82&lt;=5000,Barèmes!$E82*0.41,IF(Barèmes!$E82&lt;=20000,Barèmes!$E82*0.245+824,Barèmes!$E82*0.286)),IF(Barèmes!$D82="4 CV",IF(Barèmes!$E82&lt;=5000,Barèmes!$E82*0.493,IF(Barèmes!$E82&lt;=20000,Barèmes!$E82*0.277+1082,Barèmes!$E82*0.332)),IF(Barèmes!$D82="5 CV",IF(Barèmes!$E82&lt;=5000,Barèmes!$E82*0.543,IF(Barèmes!$E82&lt;=20000,Barèmes!$E82*0.305+1188,Barèmes!$E82*0.364)),IF(Barèmes!$D82="6 CV",IF(Barèmes!$E82&lt;=5000,Barèmes!$E82*0.568,IF(Barèmes!$E82&lt;=20000,Barèmes!$E82*0.32+1244,Barèmes!$E82*0.382)),IF(Barèmes!$D82="7 CVou plus", IF(Barèmes!$E82&lt;=5000,Barèmes!$E82*0.595,IF(Barèmes!$E82&lt;=20000,Barèmes!$E82*0.337+1288,Barèmes!$E82*0.401))))))))</f>
        <v>0</v>
      </c>
      <c r="B223" s="94" t="b">
        <f>IF(Barèmes!$C82="Frais de déplacement moto", IF(Barèmes!$D82="2 CV ou moins", IF(Barèmes!$E82&lt;=3000,Barèmes!$E82*0.338,IF(Barèmes!$E82&lt;=6000,Barèmes!$E82*0.084+760,Barèmes!$E82*0.211)), IF(OR((Barèmes!$D82="3 CV"),(Barèmes!$D82="4 CV"),(Barèmes!$D82="5 CV")),IF(Barèmes!$E82&lt;=3000,Barèmes!$E82*0.4,IF(Barèmes!$E82&lt;=6000,Barèmes!$E82*0.07+989,Barèmes!$E82*0.235)),IF(OR((Barèmes!$D82="6 CV"),(Barèmes!$D82="7 CV ou plus")),IF(Barèmes!$E82&lt;=3000,Barèmes!$E82*0.518,IF(Barèmes!$E82&lt;=6000,Barèmes!$E82*0.067+1351,Barèmes!$E82*0.292)),IF(Barèmes!$D82="7 CV ou plus",IF(Barèmes!$E82&lt;=3000,Barèmes!$E82*0.518,IF(Barèmes!$E82&lt;=6000,Barèmes!$E82*0.067+1351,Barèmes!$E82*0.292)))))))</f>
        <v>0</v>
      </c>
      <c r="C223" s="94" t="b">
        <f>IF(Barèmes!$C82="Frais de déplacement cyclomoteur", IF(Barèmes!$E82&lt;=2000,Barèmes!$E82*0.269,IF(Barèmes!$E82&lt;=5000,Barèmes!$E82*0.063+412,Barèmes!$E82*0.146)))</f>
        <v>0</v>
      </c>
      <c r="G223" s="94">
        <v>79</v>
      </c>
    </row>
    <row r="224" spans="1:7" hidden="1" x14ac:dyDescent="0.25">
      <c r="A224" s="94" t="b">
        <f>IF(Barèmes!$C83="Frais de déplacement voiture", IF(OR((Barèmes!$D83="2CV ou moins"),(Barèmes!$D83="3 CV")),IF(Barèmes!$E83&lt;=5000,Barèmes!$E83*0.41,IF(Barèmes!$E83&lt;=20000,Barèmes!$E83*0.245+824,Barèmes!$E83*0.286)),IF(Barèmes!$D83="4 CV",IF(Barèmes!$E83&lt;=5000,Barèmes!$E83*0.493,IF(Barèmes!$E83&lt;=20000,Barèmes!$E83*0.277+1082,Barèmes!$E83*0.332)),IF(Barèmes!$D83="5 CV",IF(Barèmes!$E83&lt;=5000,Barèmes!$E83*0.543,IF(Barèmes!$E83&lt;=20000,Barèmes!$E83*0.305+1188,Barèmes!$E83*0.364)),IF(Barèmes!$D83="6 CV",IF(Barèmes!$E83&lt;=5000,Barèmes!$E83*0.568,IF(Barèmes!$E83&lt;=20000,Barèmes!$E83*0.32+1244,Barèmes!$E83*0.382)),IF(Barèmes!$D83="7 CVou plus", IF(Barèmes!$E83&lt;=5000,Barèmes!$E83*0.595,IF(Barèmes!$E83&lt;=20000,Barèmes!$E83*0.337+1288,Barèmes!$E83*0.401))))))))</f>
        <v>0</v>
      </c>
      <c r="B224" s="94" t="b">
        <f>IF(Barèmes!$C83="Frais de déplacement moto", IF(Barèmes!$D83="2 CV ou moins", IF(Barèmes!$E83&lt;=3000,Barèmes!$E83*0.338,IF(Barèmes!$E83&lt;=6000,Barèmes!$E83*0.084+760,Barèmes!$E83*0.211)), IF(OR((Barèmes!$D83="3 CV"),(Barèmes!$D83="4 CV"),(Barèmes!$D83="5 CV")),IF(Barèmes!$E83&lt;=3000,Barèmes!$E83*0.4,IF(Barèmes!$E83&lt;=6000,Barèmes!$E83*0.07+989,Barèmes!$E83*0.235)),IF(OR((Barèmes!$D83="6 CV"),(Barèmes!$D83="7 CV ou plus")),IF(Barèmes!$E83&lt;=3000,Barèmes!$E83*0.518,IF(Barèmes!$E83&lt;=6000,Barèmes!$E83*0.067+1351,Barèmes!$E83*0.292)),IF(Barèmes!$D83="7 CV ou plus",IF(Barèmes!$E83&lt;=3000,Barèmes!$E83*0.518,IF(Barèmes!$E83&lt;=6000,Barèmes!$E83*0.067+1351,Barèmes!$E83*0.292)))))))</f>
        <v>0</v>
      </c>
      <c r="C224" s="94" t="b">
        <f>IF(Barèmes!$C83="Frais de déplacement cyclomoteur", IF(Barèmes!$E83&lt;=2000,Barèmes!$E83*0.269,IF(Barèmes!$E83&lt;=5000,Barèmes!$E83*0.063+412,Barèmes!$E83*0.146)))</f>
        <v>0</v>
      </c>
      <c r="G224" s="94">
        <v>80</v>
      </c>
    </row>
    <row r="225" spans="1:7" hidden="1" x14ac:dyDescent="0.25">
      <c r="A225" s="94" t="b">
        <f>IF(Barèmes!$C84="Frais de déplacement voiture", IF(OR((Barèmes!$D84="2CV ou moins"),(Barèmes!$D84="3 CV")),IF(Barèmes!$E84&lt;=5000,Barèmes!$E84*0.41,IF(Barèmes!$E84&lt;=20000,Barèmes!$E84*0.245+824,Barèmes!$E84*0.286)),IF(Barèmes!$D84="4 CV",IF(Barèmes!$E84&lt;=5000,Barèmes!$E84*0.493,IF(Barèmes!$E84&lt;=20000,Barèmes!$E84*0.277+1082,Barèmes!$E84*0.332)),IF(Barèmes!$D84="5 CV",IF(Barèmes!$E84&lt;=5000,Barèmes!$E84*0.543,IF(Barèmes!$E84&lt;=20000,Barèmes!$E84*0.305+1188,Barèmes!$E84*0.364)),IF(Barèmes!$D84="6 CV",IF(Barèmes!$E84&lt;=5000,Barèmes!$E84*0.568,IF(Barèmes!$E84&lt;=20000,Barèmes!$E84*0.32+1244,Barèmes!$E84*0.382)),IF(Barèmes!$D84="7 CVou plus", IF(Barèmes!$E84&lt;=5000,Barèmes!$E84*0.595,IF(Barèmes!$E84&lt;=20000,Barèmes!$E84*0.337+1288,Barèmes!$E84*0.401))))))))</f>
        <v>0</v>
      </c>
      <c r="B225" s="94" t="b">
        <f>IF(Barèmes!$C84="Frais de déplacement moto", IF(Barèmes!$D84="2 CV ou moins", IF(Barèmes!$E84&lt;=3000,Barèmes!$E84*0.338,IF(Barèmes!$E84&lt;=6000,Barèmes!$E84*0.084+760,Barèmes!$E84*0.211)), IF(OR((Barèmes!$D84="3 CV"),(Barèmes!$D84="4 CV"),(Barèmes!$D84="5 CV")),IF(Barèmes!$E84&lt;=3000,Barèmes!$E84*0.4,IF(Barèmes!$E84&lt;=6000,Barèmes!$E84*0.07+989,Barèmes!$E84*0.235)),IF(OR((Barèmes!$D84="6 CV"),(Barèmes!$D84="7 CV ou plus")),IF(Barèmes!$E84&lt;=3000,Barèmes!$E84*0.518,IF(Barèmes!$E84&lt;=6000,Barèmes!$E84*0.067+1351,Barèmes!$E84*0.292)),IF(Barèmes!$D84="7 CV ou plus",IF(Barèmes!$E84&lt;=3000,Barèmes!$E84*0.518,IF(Barèmes!$E84&lt;=6000,Barèmes!$E84*0.067+1351,Barèmes!$E84*0.292)))))))</f>
        <v>0</v>
      </c>
      <c r="C225" s="94" t="b">
        <f>IF(Barèmes!$C84="Frais de déplacement cyclomoteur", IF(Barèmes!$E84&lt;=2000,Barèmes!$E84*0.269,IF(Barèmes!$E84&lt;=5000,Barèmes!$E84*0.063+412,Barèmes!$E84*0.146)))</f>
        <v>0</v>
      </c>
      <c r="G225" s="94">
        <v>81</v>
      </c>
    </row>
    <row r="226" spans="1:7" hidden="1" x14ac:dyDescent="0.25">
      <c r="A226" s="94" t="b">
        <f>IF(Barèmes!$C85="Frais de déplacement voiture", IF(OR((Barèmes!$D85="2CV ou moins"),(Barèmes!$D85="3 CV")),IF(Barèmes!$E85&lt;=5000,Barèmes!$E85*0.41,IF(Barèmes!$E85&lt;=20000,Barèmes!$E85*0.245+824,Barèmes!$E85*0.286)),IF(Barèmes!$D85="4 CV",IF(Barèmes!$E85&lt;=5000,Barèmes!$E85*0.493,IF(Barèmes!$E85&lt;=20000,Barèmes!$E85*0.277+1082,Barèmes!$E85*0.332)),IF(Barèmes!$D85="5 CV",IF(Barèmes!$E85&lt;=5000,Barèmes!$E85*0.543,IF(Barèmes!$E85&lt;=20000,Barèmes!$E85*0.305+1188,Barèmes!$E85*0.364)),IF(Barèmes!$D85="6 CV",IF(Barèmes!$E85&lt;=5000,Barèmes!$E85*0.568,IF(Barèmes!$E85&lt;=20000,Barèmes!$E85*0.32+1244,Barèmes!$E85*0.382)),IF(Barèmes!$D85="7 CVou plus", IF(Barèmes!$E85&lt;=5000,Barèmes!$E85*0.595,IF(Barèmes!$E85&lt;=20000,Barèmes!$E85*0.337+1288,Barèmes!$E85*0.401))))))))</f>
        <v>0</v>
      </c>
      <c r="B226" s="94" t="b">
        <f>IF(Barèmes!$C85="Frais de déplacement moto", IF(Barèmes!$D85="2 CV ou moins", IF(Barèmes!$E85&lt;=3000,Barèmes!$E85*0.338,IF(Barèmes!$E85&lt;=6000,Barèmes!$E85*0.084+760,Barèmes!$E85*0.211)), IF(OR((Barèmes!$D85="3 CV"),(Barèmes!$D85="4 CV"),(Barèmes!$D85="5 CV")),IF(Barèmes!$E85&lt;=3000,Barèmes!$E85*0.4,IF(Barèmes!$E85&lt;=6000,Barèmes!$E85*0.07+989,Barèmes!$E85*0.235)),IF(OR((Barèmes!$D85="6 CV"),(Barèmes!$D85="7 CV ou plus")),IF(Barèmes!$E85&lt;=3000,Barèmes!$E85*0.518,IF(Barèmes!$E85&lt;=6000,Barèmes!$E85*0.067+1351,Barèmes!$E85*0.292)),IF(Barèmes!$D85="7 CV ou plus",IF(Barèmes!$E85&lt;=3000,Barèmes!$E85*0.518,IF(Barèmes!$E85&lt;=6000,Barèmes!$E85*0.067+1351,Barèmes!$E85*0.292)))))))</f>
        <v>0</v>
      </c>
      <c r="C226" s="94" t="b">
        <f>IF(Barèmes!$C85="Frais de déplacement cyclomoteur", IF(Barèmes!$E85&lt;=2000,Barèmes!$E85*0.269,IF(Barèmes!$E85&lt;=5000,Barèmes!$E85*0.063+412,Barèmes!$E85*0.146)))</f>
        <v>0</v>
      </c>
      <c r="G226" s="94">
        <v>82</v>
      </c>
    </row>
    <row r="227" spans="1:7" hidden="1" x14ac:dyDescent="0.25">
      <c r="A227" s="94" t="b">
        <f>IF(Barèmes!$C86="Frais de déplacement voiture", IF(OR((Barèmes!$D86="2CV ou moins"),(Barèmes!$D86="3 CV")),IF(Barèmes!$E86&lt;=5000,Barèmes!$E86*0.41,IF(Barèmes!$E86&lt;=20000,Barèmes!$E86*0.245+824,Barèmes!$E86*0.286)),IF(Barèmes!$D86="4 CV",IF(Barèmes!$E86&lt;=5000,Barèmes!$E86*0.493,IF(Barèmes!$E86&lt;=20000,Barèmes!$E86*0.277+1082,Barèmes!$E86*0.332)),IF(Barèmes!$D86="5 CV",IF(Barèmes!$E86&lt;=5000,Barèmes!$E86*0.543,IF(Barèmes!$E86&lt;=20000,Barèmes!$E86*0.305+1188,Barèmes!$E86*0.364)),IF(Barèmes!$D86="6 CV",IF(Barèmes!$E86&lt;=5000,Barèmes!$E86*0.568,IF(Barèmes!$E86&lt;=20000,Barèmes!$E86*0.32+1244,Barèmes!$E86*0.382)),IF(Barèmes!$D86="7 CVou plus", IF(Barèmes!$E86&lt;=5000,Barèmes!$E86*0.595,IF(Barèmes!$E86&lt;=20000,Barèmes!$E86*0.337+1288,Barèmes!$E86*0.401))))))))</f>
        <v>0</v>
      </c>
      <c r="B227" s="94" t="b">
        <f>IF(Barèmes!$C86="Frais de déplacement moto", IF(Barèmes!$D86="2 CV ou moins", IF(Barèmes!$E86&lt;=3000,Barèmes!$E86*0.338,IF(Barèmes!$E86&lt;=6000,Barèmes!$E86*0.084+760,Barèmes!$E86*0.211)), IF(OR((Barèmes!$D86="3 CV"),(Barèmes!$D86="4 CV"),(Barèmes!$D86="5 CV")),IF(Barèmes!$E86&lt;=3000,Barèmes!$E86*0.4,IF(Barèmes!$E86&lt;=6000,Barèmes!$E86*0.07+989,Barèmes!$E86*0.235)),IF(OR((Barèmes!$D86="6 CV"),(Barèmes!$D86="7 CV ou plus")),IF(Barèmes!$E86&lt;=3000,Barèmes!$E86*0.518,IF(Barèmes!$E86&lt;=6000,Barèmes!$E86*0.067+1351,Barèmes!$E86*0.292)),IF(Barèmes!$D86="7 CV ou plus",IF(Barèmes!$E86&lt;=3000,Barèmes!$E86*0.518,IF(Barèmes!$E86&lt;=6000,Barèmes!$E86*0.067+1351,Barèmes!$E86*0.292)))))))</f>
        <v>0</v>
      </c>
      <c r="C227" s="94" t="b">
        <f>IF(Barèmes!$C86="Frais de déplacement cyclomoteur", IF(Barèmes!$E86&lt;=2000,Barèmes!$E86*0.269,IF(Barèmes!$E86&lt;=5000,Barèmes!$E86*0.063+412,Barèmes!$E86*0.146)))</f>
        <v>0</v>
      </c>
      <c r="G227" s="94">
        <v>83</v>
      </c>
    </row>
    <row r="228" spans="1:7" hidden="1" x14ac:dyDescent="0.25">
      <c r="A228" s="94" t="b">
        <f>IF(Barèmes!$C87="Frais de déplacement voiture", IF(OR((Barèmes!$D87="2CV ou moins"),(Barèmes!$D87="3 CV")),IF(Barèmes!$E87&lt;=5000,Barèmes!$E87*0.41,IF(Barèmes!$E87&lt;=20000,Barèmes!$E87*0.245+824,Barèmes!$E87*0.286)),IF(Barèmes!$D87="4 CV",IF(Barèmes!$E87&lt;=5000,Barèmes!$E87*0.493,IF(Barèmes!$E87&lt;=20000,Barèmes!$E87*0.277+1082,Barèmes!$E87*0.332)),IF(Barèmes!$D87="5 CV",IF(Barèmes!$E87&lt;=5000,Barèmes!$E87*0.543,IF(Barèmes!$E87&lt;=20000,Barèmes!$E87*0.305+1188,Barèmes!$E87*0.364)),IF(Barèmes!$D87="6 CV",IF(Barèmes!$E87&lt;=5000,Barèmes!$E87*0.568,IF(Barèmes!$E87&lt;=20000,Barèmes!$E87*0.32+1244,Barèmes!$E87*0.382)),IF(Barèmes!$D87="7 CVou plus", IF(Barèmes!$E87&lt;=5000,Barèmes!$E87*0.595,IF(Barèmes!$E87&lt;=20000,Barèmes!$E87*0.337+1288,Barèmes!$E87*0.401))))))))</f>
        <v>0</v>
      </c>
      <c r="B228" s="94" t="b">
        <f>IF(Barèmes!$C87="Frais de déplacement moto", IF(Barèmes!$D87="2 CV ou moins", IF(Barèmes!$E87&lt;=3000,Barèmes!$E87*0.338,IF(Barèmes!$E87&lt;=6000,Barèmes!$E87*0.084+760,Barèmes!$E87*0.211)), IF(OR((Barèmes!$D87="3 CV"),(Barèmes!$D87="4 CV"),(Barèmes!$D87="5 CV")),IF(Barèmes!$E87&lt;=3000,Barèmes!$E87*0.4,IF(Barèmes!$E87&lt;=6000,Barèmes!$E87*0.07+989,Barèmes!$E87*0.235)),IF(OR((Barèmes!$D87="6 CV"),(Barèmes!$D87="7 CV ou plus")),IF(Barèmes!$E87&lt;=3000,Barèmes!$E87*0.518,IF(Barèmes!$E87&lt;=6000,Barèmes!$E87*0.067+1351,Barèmes!$E87*0.292)),IF(Barèmes!$D87="7 CV ou plus",IF(Barèmes!$E87&lt;=3000,Barèmes!$E87*0.518,IF(Barèmes!$E87&lt;=6000,Barèmes!$E87*0.067+1351,Barèmes!$E87*0.292)))))))</f>
        <v>0</v>
      </c>
      <c r="C228" s="94" t="b">
        <f>IF(Barèmes!$C87="Frais de déplacement cyclomoteur", IF(Barèmes!$E87&lt;=2000,Barèmes!$E87*0.269,IF(Barèmes!$E87&lt;=5000,Barèmes!$E87*0.063+412,Barèmes!$E87*0.146)))</f>
        <v>0</v>
      </c>
      <c r="G228" s="94">
        <v>84</v>
      </c>
    </row>
    <row r="229" spans="1:7" hidden="1" x14ac:dyDescent="0.25">
      <c r="A229" s="94" t="b">
        <f>IF(Barèmes!$C88="Frais de déplacement voiture", IF(OR((Barèmes!$D88="2CV ou moins"),(Barèmes!$D88="3 CV")),IF(Barèmes!$E88&lt;=5000,Barèmes!$E88*0.41,IF(Barèmes!$E88&lt;=20000,Barèmes!$E88*0.245+824,Barèmes!$E88*0.286)),IF(Barèmes!$D88="4 CV",IF(Barèmes!$E88&lt;=5000,Barèmes!$E88*0.493,IF(Barèmes!$E88&lt;=20000,Barèmes!$E88*0.277+1082,Barèmes!$E88*0.332)),IF(Barèmes!$D88="5 CV",IF(Barèmes!$E88&lt;=5000,Barèmes!$E88*0.543,IF(Barèmes!$E88&lt;=20000,Barèmes!$E88*0.305+1188,Barèmes!$E88*0.364)),IF(Barèmes!$D88="6 CV",IF(Barèmes!$E88&lt;=5000,Barèmes!$E88*0.568,IF(Barèmes!$E88&lt;=20000,Barèmes!$E88*0.32+1244,Barèmes!$E88*0.382)),IF(Barèmes!$D88="7 CVou plus", IF(Barèmes!$E88&lt;=5000,Barèmes!$E88*0.595,IF(Barèmes!$E88&lt;=20000,Barèmes!$E88*0.337+1288,Barèmes!$E88*0.401))))))))</f>
        <v>0</v>
      </c>
      <c r="B229" s="94" t="b">
        <f>IF(Barèmes!$C88="Frais de déplacement moto", IF(Barèmes!$D88="2 CV ou moins", IF(Barèmes!$E88&lt;=3000,Barèmes!$E88*0.338,IF(Barèmes!$E88&lt;=6000,Barèmes!$E88*0.084+760,Barèmes!$E88*0.211)), IF(OR((Barèmes!$D88="3 CV"),(Barèmes!$D88="4 CV"),(Barèmes!$D88="5 CV")),IF(Barèmes!$E88&lt;=3000,Barèmes!$E88*0.4,IF(Barèmes!$E88&lt;=6000,Barèmes!$E88*0.07+989,Barèmes!$E88*0.235)),IF(OR((Barèmes!$D88="6 CV"),(Barèmes!$D88="7 CV ou plus")),IF(Barèmes!$E88&lt;=3000,Barèmes!$E88*0.518,IF(Barèmes!$E88&lt;=6000,Barèmes!$E88*0.067+1351,Barèmes!$E88*0.292)),IF(Barèmes!$D88="7 CV ou plus",IF(Barèmes!$E88&lt;=3000,Barèmes!$E88*0.518,IF(Barèmes!$E88&lt;=6000,Barèmes!$E88*0.067+1351,Barèmes!$E88*0.292)))))))</f>
        <v>0</v>
      </c>
      <c r="C229" s="94" t="b">
        <f>IF(Barèmes!$C88="Frais de déplacement cyclomoteur", IF(Barèmes!$E88&lt;=2000,Barèmes!$E88*0.269,IF(Barèmes!$E88&lt;=5000,Barèmes!$E88*0.063+412,Barèmes!$E88*0.146)))</f>
        <v>0</v>
      </c>
      <c r="G229" s="94">
        <v>85</v>
      </c>
    </row>
    <row r="230" spans="1:7" hidden="1" x14ac:dyDescent="0.25">
      <c r="A230" s="94" t="b">
        <f>IF(Barèmes!$C89="Frais de déplacement voiture", IF(OR((Barèmes!$D89="2CV ou moins"),(Barèmes!$D89="3 CV")),IF(Barèmes!$E89&lt;=5000,Barèmes!$E89*0.41,IF(Barèmes!$E89&lt;=20000,Barèmes!$E89*0.245+824,Barèmes!$E89*0.286)),IF(Barèmes!$D89="4 CV",IF(Barèmes!$E89&lt;=5000,Barèmes!$E89*0.493,IF(Barèmes!$E89&lt;=20000,Barèmes!$E89*0.277+1082,Barèmes!$E89*0.332)),IF(Barèmes!$D89="5 CV",IF(Barèmes!$E89&lt;=5000,Barèmes!$E89*0.543,IF(Barèmes!$E89&lt;=20000,Barèmes!$E89*0.305+1188,Barèmes!$E89*0.364)),IF(Barèmes!$D89="6 CV",IF(Barèmes!$E89&lt;=5000,Barèmes!$E89*0.568,IF(Barèmes!$E89&lt;=20000,Barèmes!$E89*0.32+1244,Barèmes!$E89*0.382)),IF(Barèmes!$D89="7 CVou plus", IF(Barèmes!$E89&lt;=5000,Barèmes!$E89*0.595,IF(Barèmes!$E89&lt;=20000,Barèmes!$E89*0.337+1288,Barèmes!$E89*0.401))))))))</f>
        <v>0</v>
      </c>
      <c r="B230" s="94" t="b">
        <f>IF(Barèmes!$C89="Frais de déplacement moto", IF(Barèmes!$D89="2 CV ou moins", IF(Barèmes!$E89&lt;=3000,Barèmes!$E89*0.338,IF(Barèmes!$E89&lt;=6000,Barèmes!$E89*0.084+760,Barèmes!$E89*0.211)), IF(OR((Barèmes!$D89="3 CV"),(Barèmes!$D89="4 CV"),(Barèmes!$D89="5 CV")),IF(Barèmes!$E89&lt;=3000,Barèmes!$E89*0.4,IF(Barèmes!$E89&lt;=6000,Barèmes!$E89*0.07+989,Barèmes!$E89*0.235)),IF(OR((Barèmes!$D89="6 CV"),(Barèmes!$D89="7 CV ou plus")),IF(Barèmes!$E89&lt;=3000,Barèmes!$E89*0.518,IF(Barèmes!$E89&lt;=6000,Barèmes!$E89*0.067+1351,Barèmes!$E89*0.292)),IF(Barèmes!$D89="7 CV ou plus",IF(Barèmes!$E89&lt;=3000,Barèmes!$E89*0.518,IF(Barèmes!$E89&lt;=6000,Barèmes!$E89*0.067+1351,Barèmes!$E89*0.292)))))))</f>
        <v>0</v>
      </c>
      <c r="C230" s="94" t="b">
        <f>IF(Barèmes!$C89="Frais de déplacement cyclomoteur", IF(Barèmes!$E89&lt;=2000,Barèmes!$E89*0.269,IF(Barèmes!$E89&lt;=5000,Barèmes!$E89*0.063+412,Barèmes!$E89*0.146)))</f>
        <v>0</v>
      </c>
      <c r="G230" s="94">
        <v>86</v>
      </c>
    </row>
    <row r="231" spans="1:7" hidden="1" x14ac:dyDescent="0.25">
      <c r="A231" s="94" t="b">
        <f>IF(Barèmes!$C90="Frais de déplacement voiture", IF(OR((Barèmes!$D90="2CV ou moins"),(Barèmes!$D90="3 CV")),IF(Barèmes!$E90&lt;=5000,Barèmes!$E90*0.41,IF(Barèmes!$E90&lt;=20000,Barèmes!$E90*0.245+824,Barèmes!$E90*0.286)),IF(Barèmes!$D90="4 CV",IF(Barèmes!$E90&lt;=5000,Barèmes!$E90*0.493,IF(Barèmes!$E90&lt;=20000,Barèmes!$E90*0.277+1082,Barèmes!$E90*0.332)),IF(Barèmes!$D90="5 CV",IF(Barèmes!$E90&lt;=5000,Barèmes!$E90*0.543,IF(Barèmes!$E90&lt;=20000,Barèmes!$E90*0.305+1188,Barèmes!$E90*0.364)),IF(Barèmes!$D90="6 CV",IF(Barèmes!$E90&lt;=5000,Barèmes!$E90*0.568,IF(Barèmes!$E90&lt;=20000,Barèmes!$E90*0.32+1244,Barèmes!$E90*0.382)),IF(Barèmes!$D90="7 CVou plus", IF(Barèmes!$E90&lt;=5000,Barèmes!$E90*0.595,IF(Barèmes!$E90&lt;=20000,Barèmes!$E90*0.337+1288,Barèmes!$E90*0.401))))))))</f>
        <v>0</v>
      </c>
      <c r="B231" s="94" t="b">
        <f>IF(Barèmes!$C90="Frais de déplacement moto", IF(Barèmes!$D90="2 CV ou moins", IF(Barèmes!$E90&lt;=3000,Barèmes!$E90*0.338,IF(Barèmes!$E90&lt;=6000,Barèmes!$E90*0.084+760,Barèmes!$E90*0.211)), IF(OR((Barèmes!$D90="3 CV"),(Barèmes!$D90="4 CV"),(Barèmes!$D90="5 CV")),IF(Barèmes!$E90&lt;=3000,Barèmes!$E90*0.4,IF(Barèmes!$E90&lt;=6000,Barèmes!$E90*0.07+989,Barèmes!$E90*0.235)),IF(OR((Barèmes!$D90="6 CV"),(Barèmes!$D90="7 CV ou plus")),IF(Barèmes!$E90&lt;=3000,Barèmes!$E90*0.518,IF(Barèmes!$E90&lt;=6000,Barèmes!$E90*0.067+1351,Barèmes!$E90*0.292)),IF(Barèmes!$D90="7 CV ou plus",IF(Barèmes!$E90&lt;=3000,Barèmes!$E90*0.518,IF(Barèmes!$E90&lt;=6000,Barèmes!$E90*0.067+1351,Barèmes!$E90*0.292)))))))</f>
        <v>0</v>
      </c>
      <c r="C231" s="94" t="b">
        <f>IF(Barèmes!$C90="Frais de déplacement cyclomoteur", IF(Barèmes!$E90&lt;=2000,Barèmes!$E90*0.269,IF(Barèmes!$E90&lt;=5000,Barèmes!$E90*0.063+412,Barèmes!$E90*0.146)))</f>
        <v>0</v>
      </c>
      <c r="G231" s="94">
        <v>87</v>
      </c>
    </row>
    <row r="232" spans="1:7" hidden="1" x14ac:dyDescent="0.25">
      <c r="A232" s="94" t="b">
        <f>IF(Barèmes!$C91="Frais de déplacement voiture", IF(OR((Barèmes!$D91="2CV ou moins"),(Barèmes!$D91="3 CV")),IF(Barèmes!$E91&lt;=5000,Barèmes!$E91*0.41,IF(Barèmes!$E91&lt;=20000,Barèmes!$E91*0.245+824,Barèmes!$E91*0.286)),IF(Barèmes!$D91="4 CV",IF(Barèmes!$E91&lt;=5000,Barèmes!$E91*0.493,IF(Barèmes!$E91&lt;=20000,Barèmes!$E91*0.277+1082,Barèmes!$E91*0.332)),IF(Barèmes!$D91="5 CV",IF(Barèmes!$E91&lt;=5000,Barèmes!$E91*0.543,IF(Barèmes!$E91&lt;=20000,Barèmes!$E91*0.305+1188,Barèmes!$E91*0.364)),IF(Barèmes!$D91="6 CV",IF(Barèmes!$E91&lt;=5000,Barèmes!$E91*0.568,IF(Barèmes!$E91&lt;=20000,Barèmes!$E91*0.32+1244,Barèmes!$E91*0.382)),IF(Barèmes!$D91="7 CVou plus", IF(Barèmes!$E91&lt;=5000,Barèmes!$E91*0.595,IF(Barèmes!$E91&lt;=20000,Barèmes!$E91*0.337+1288,Barèmes!$E91*0.401))))))))</f>
        <v>0</v>
      </c>
      <c r="B232" s="94" t="b">
        <f>IF(Barèmes!$C91="Frais de déplacement moto", IF(Barèmes!$D91="2 CV ou moins", IF(Barèmes!$E91&lt;=3000,Barèmes!$E91*0.338,IF(Barèmes!$E91&lt;=6000,Barèmes!$E91*0.084+760,Barèmes!$E91*0.211)), IF(OR((Barèmes!$D91="3 CV"),(Barèmes!$D91="4 CV"),(Barèmes!$D91="5 CV")),IF(Barèmes!$E91&lt;=3000,Barèmes!$E91*0.4,IF(Barèmes!$E91&lt;=6000,Barèmes!$E91*0.07+989,Barèmes!$E91*0.235)),IF(OR((Barèmes!$D91="6 CV"),(Barèmes!$D91="7 CV ou plus")),IF(Barèmes!$E91&lt;=3000,Barèmes!$E91*0.518,IF(Barèmes!$E91&lt;=6000,Barèmes!$E91*0.067+1351,Barèmes!$E91*0.292)),IF(Barèmes!$D91="7 CV ou plus",IF(Barèmes!$E91&lt;=3000,Barèmes!$E91*0.518,IF(Barèmes!$E91&lt;=6000,Barèmes!$E91*0.067+1351,Barèmes!$E91*0.292)))))))</f>
        <v>0</v>
      </c>
      <c r="C232" s="94" t="b">
        <f>IF(Barèmes!$C91="Frais de déplacement cyclomoteur", IF(Barèmes!$E91&lt;=2000,Barèmes!$E91*0.269,IF(Barèmes!$E91&lt;=5000,Barèmes!$E91*0.063+412,Barèmes!$E91*0.146)))</f>
        <v>0</v>
      </c>
      <c r="G232" s="94">
        <v>88</v>
      </c>
    </row>
    <row r="233" spans="1:7" hidden="1" x14ac:dyDescent="0.25">
      <c r="A233" s="94" t="b">
        <f>IF(Barèmes!$C92="Frais de déplacement voiture", IF(OR((Barèmes!$D92="2CV ou moins"),(Barèmes!$D92="3 CV")),IF(Barèmes!$E92&lt;=5000,Barèmes!$E92*0.41,IF(Barèmes!$E92&lt;=20000,Barèmes!$E92*0.245+824,Barèmes!$E92*0.286)),IF(Barèmes!$D92="4 CV",IF(Barèmes!$E92&lt;=5000,Barèmes!$E92*0.493,IF(Barèmes!$E92&lt;=20000,Barèmes!$E92*0.277+1082,Barèmes!$E92*0.332)),IF(Barèmes!$D92="5 CV",IF(Barèmes!$E92&lt;=5000,Barèmes!$E92*0.543,IF(Barèmes!$E92&lt;=20000,Barèmes!$E92*0.305+1188,Barèmes!$E92*0.364)),IF(Barèmes!$D92="6 CV",IF(Barèmes!$E92&lt;=5000,Barèmes!$E92*0.568,IF(Barèmes!$E92&lt;=20000,Barèmes!$E92*0.32+1244,Barèmes!$E92*0.382)),IF(Barèmes!$D92="7 CVou plus", IF(Barèmes!$E92&lt;=5000,Barèmes!$E92*0.595,IF(Barèmes!$E92&lt;=20000,Barèmes!$E92*0.337+1288,Barèmes!$E92*0.401))))))))</f>
        <v>0</v>
      </c>
      <c r="B233" s="94" t="b">
        <f>IF(Barèmes!$C92="Frais de déplacement moto", IF(Barèmes!$D92="2 CV ou moins", IF(Barèmes!$E92&lt;=3000,Barèmes!$E92*0.338,IF(Barèmes!$E92&lt;=6000,Barèmes!$E92*0.084+760,Barèmes!$E92*0.211)), IF(OR((Barèmes!$D92="3 CV"),(Barèmes!$D92="4 CV"),(Barèmes!$D92="5 CV")),IF(Barèmes!$E92&lt;=3000,Barèmes!$E92*0.4,IF(Barèmes!$E92&lt;=6000,Barèmes!$E92*0.07+989,Barèmes!$E92*0.235)),IF(OR((Barèmes!$D92="6 CV"),(Barèmes!$D92="7 CV ou plus")),IF(Barèmes!$E92&lt;=3000,Barèmes!$E92*0.518,IF(Barèmes!$E92&lt;=6000,Barèmes!$E92*0.067+1351,Barèmes!$E92*0.292)),IF(Barèmes!$D92="7 CV ou plus",IF(Barèmes!$E92&lt;=3000,Barèmes!$E92*0.518,IF(Barèmes!$E92&lt;=6000,Barèmes!$E92*0.067+1351,Barèmes!$E92*0.292)))))))</f>
        <v>0</v>
      </c>
      <c r="C233" s="94" t="b">
        <f>IF(Barèmes!$C92="Frais de déplacement cyclomoteur", IF(Barèmes!$E92&lt;=2000,Barèmes!$E92*0.269,IF(Barèmes!$E92&lt;=5000,Barèmes!$E92*0.063+412,Barèmes!$E92*0.146)))</f>
        <v>0</v>
      </c>
      <c r="G233" s="94">
        <v>89</v>
      </c>
    </row>
    <row r="234" spans="1:7" hidden="1" x14ac:dyDescent="0.25">
      <c r="A234" s="94" t="b">
        <f>IF(Barèmes!$C93="Frais de déplacement voiture", IF(OR((Barèmes!$D93="2CV ou moins"),(Barèmes!$D93="3 CV")),IF(Barèmes!$E93&lt;=5000,Barèmes!$E93*0.41,IF(Barèmes!$E93&lt;=20000,Barèmes!$E93*0.245+824,Barèmes!$E93*0.286)),IF(Barèmes!$D93="4 CV",IF(Barèmes!$E93&lt;=5000,Barèmes!$E93*0.493,IF(Barèmes!$E93&lt;=20000,Barèmes!$E93*0.277+1082,Barèmes!$E93*0.332)),IF(Barèmes!$D93="5 CV",IF(Barèmes!$E93&lt;=5000,Barèmes!$E93*0.543,IF(Barèmes!$E93&lt;=20000,Barèmes!$E93*0.305+1188,Barèmes!$E93*0.364)),IF(Barèmes!$D93="6 CV",IF(Barèmes!$E93&lt;=5000,Barèmes!$E93*0.568,IF(Barèmes!$E93&lt;=20000,Barèmes!$E93*0.32+1244,Barèmes!$E93*0.382)),IF(Barèmes!$D93="7 CVou plus", IF(Barèmes!$E93&lt;=5000,Barèmes!$E93*0.595,IF(Barèmes!$E93&lt;=20000,Barèmes!$E93*0.337+1288,Barèmes!$E93*0.401))))))))</f>
        <v>0</v>
      </c>
      <c r="B234" s="94" t="b">
        <f>IF(Barèmes!$C93="Frais de déplacement moto", IF(Barèmes!$D93="2 CV ou moins", IF(Barèmes!$E93&lt;=3000,Barèmes!$E93*0.338,IF(Barèmes!$E93&lt;=6000,Barèmes!$E93*0.084+760,Barèmes!$E93*0.211)), IF(OR((Barèmes!$D93="3 CV"),(Barèmes!$D93="4 CV"),(Barèmes!$D93="5 CV")),IF(Barèmes!$E93&lt;=3000,Barèmes!$E93*0.4,IF(Barèmes!$E93&lt;=6000,Barèmes!$E93*0.07+989,Barèmes!$E93*0.235)),IF(OR((Barèmes!$D93="6 CV"),(Barèmes!$D93="7 CV ou plus")),IF(Barèmes!$E93&lt;=3000,Barèmes!$E93*0.518,IF(Barèmes!$E93&lt;=6000,Barèmes!$E93*0.067+1351,Barèmes!$E93*0.292)),IF(Barèmes!$D93="7 CV ou plus",IF(Barèmes!$E93&lt;=3000,Barèmes!$E93*0.518,IF(Barèmes!$E93&lt;=6000,Barèmes!$E93*0.067+1351,Barèmes!$E93*0.292)))))))</f>
        <v>0</v>
      </c>
      <c r="C234" s="94" t="b">
        <f>IF(Barèmes!$C93="Frais de déplacement cyclomoteur", IF(Barèmes!$E93&lt;=2000,Barèmes!$E93*0.269,IF(Barèmes!$E93&lt;=5000,Barèmes!$E93*0.063+412,Barèmes!$E93*0.146)))</f>
        <v>0</v>
      </c>
      <c r="G234" s="94">
        <v>90</v>
      </c>
    </row>
    <row r="235" spans="1:7" hidden="1" x14ac:dyDescent="0.25">
      <c r="A235" s="94" t="b">
        <f>IF(Barèmes!$C94="Frais de déplacement voiture", IF(OR((Barèmes!$D94="2CV ou moins"),(Barèmes!$D94="3 CV")),IF(Barèmes!$E94&lt;=5000,Barèmes!$E94*0.41,IF(Barèmes!$E94&lt;=20000,Barèmes!$E94*0.245+824,Barèmes!$E94*0.286)),IF(Barèmes!$D94="4 CV",IF(Barèmes!$E94&lt;=5000,Barèmes!$E94*0.493,IF(Barèmes!$E94&lt;=20000,Barèmes!$E94*0.277+1082,Barèmes!$E94*0.332)),IF(Barèmes!$D94="5 CV",IF(Barèmes!$E94&lt;=5000,Barèmes!$E94*0.543,IF(Barèmes!$E94&lt;=20000,Barèmes!$E94*0.305+1188,Barèmes!$E94*0.364)),IF(Barèmes!$D94="6 CV",IF(Barèmes!$E94&lt;=5000,Barèmes!$E94*0.568,IF(Barèmes!$E94&lt;=20000,Barèmes!$E94*0.32+1244,Barèmes!$E94*0.382)),IF(Barèmes!$D94="7 CVou plus", IF(Barèmes!$E94&lt;=5000,Barèmes!$E94*0.595,IF(Barèmes!$E94&lt;=20000,Barèmes!$E94*0.337+1288,Barèmes!$E94*0.401))))))))</f>
        <v>0</v>
      </c>
      <c r="B235" s="94" t="b">
        <f>IF(Barèmes!$C94="Frais de déplacement moto", IF(Barèmes!$D94="2 CV ou moins", IF(Barèmes!$E94&lt;=3000,Barèmes!$E94*0.338,IF(Barèmes!$E94&lt;=6000,Barèmes!$E94*0.084+760,Barèmes!$E94*0.211)), IF(OR((Barèmes!$D94="3 CV"),(Barèmes!$D94="4 CV"),(Barèmes!$D94="5 CV")),IF(Barèmes!$E94&lt;=3000,Barèmes!$E94*0.4,IF(Barèmes!$E94&lt;=6000,Barèmes!$E94*0.07+989,Barèmes!$E94*0.235)),IF(OR((Barèmes!$D94="6 CV"),(Barèmes!$D94="7 CV ou plus")),IF(Barèmes!$E94&lt;=3000,Barèmes!$E94*0.518,IF(Barèmes!$E94&lt;=6000,Barèmes!$E94*0.067+1351,Barèmes!$E94*0.292)),IF(Barèmes!$D94="7 CV ou plus",IF(Barèmes!$E94&lt;=3000,Barèmes!$E94*0.518,IF(Barèmes!$E94&lt;=6000,Barèmes!$E94*0.067+1351,Barèmes!$E94*0.292)))))))</f>
        <v>0</v>
      </c>
      <c r="C235" s="94" t="b">
        <f>IF(Barèmes!$C94="Frais de déplacement cyclomoteur", IF(Barèmes!$E94&lt;=2000,Barèmes!$E94*0.269,IF(Barèmes!$E94&lt;=5000,Barèmes!$E94*0.063+412,Barèmes!$E94*0.146)))</f>
        <v>0</v>
      </c>
      <c r="G235" s="94">
        <v>91</v>
      </c>
    </row>
    <row r="236" spans="1:7" hidden="1" x14ac:dyDescent="0.25">
      <c r="A236" s="94" t="b">
        <f>IF(Barèmes!$C95="Frais de déplacement voiture", IF(OR((Barèmes!$D95="2CV ou moins"),(Barèmes!$D95="3 CV")),IF(Barèmes!$E95&lt;=5000,Barèmes!$E95*0.41,IF(Barèmes!$E95&lt;=20000,Barèmes!$E95*0.245+824,Barèmes!$E95*0.286)),IF(Barèmes!$D95="4 CV",IF(Barèmes!$E95&lt;=5000,Barèmes!$E95*0.493,IF(Barèmes!$E95&lt;=20000,Barèmes!$E95*0.277+1082,Barèmes!$E95*0.332)),IF(Barèmes!$D95="5 CV",IF(Barèmes!$E95&lt;=5000,Barèmes!$E95*0.543,IF(Barèmes!$E95&lt;=20000,Barèmes!$E95*0.305+1188,Barèmes!$E95*0.364)),IF(Barèmes!$D95="6 CV",IF(Barèmes!$E95&lt;=5000,Barèmes!$E95*0.568,IF(Barèmes!$E95&lt;=20000,Barèmes!$E95*0.32+1244,Barèmes!$E95*0.382)),IF(Barèmes!$D95="7 CVou plus", IF(Barèmes!$E95&lt;=5000,Barèmes!$E95*0.595,IF(Barèmes!$E95&lt;=20000,Barèmes!$E95*0.337+1288,Barèmes!$E95*0.401))))))))</f>
        <v>0</v>
      </c>
      <c r="B236" s="94" t="b">
        <f>IF(Barèmes!$C95="Frais de déplacement moto", IF(Barèmes!$D95="2 CV ou moins", IF(Barèmes!$E95&lt;=3000,Barèmes!$E95*0.338,IF(Barèmes!$E95&lt;=6000,Barèmes!$E95*0.084+760,Barèmes!$E95*0.211)), IF(OR((Barèmes!$D95="3 CV"),(Barèmes!$D95="4 CV"),(Barèmes!$D95="5 CV")),IF(Barèmes!$E95&lt;=3000,Barèmes!$E95*0.4,IF(Barèmes!$E95&lt;=6000,Barèmes!$E95*0.07+989,Barèmes!$E95*0.235)),IF(OR((Barèmes!$D95="6 CV"),(Barèmes!$D95="7 CV ou plus")),IF(Barèmes!$E95&lt;=3000,Barèmes!$E95*0.518,IF(Barèmes!$E95&lt;=6000,Barèmes!$E95*0.067+1351,Barèmes!$E95*0.292)),IF(Barèmes!$D95="7 CV ou plus",IF(Barèmes!$E95&lt;=3000,Barèmes!$E95*0.518,IF(Barèmes!$E95&lt;=6000,Barèmes!$E95*0.067+1351,Barèmes!$E95*0.292)))))))</f>
        <v>0</v>
      </c>
      <c r="C236" s="94" t="b">
        <f>IF(Barèmes!$C95="Frais de déplacement cyclomoteur", IF(Barèmes!$E95&lt;=2000,Barèmes!$E95*0.269,IF(Barèmes!$E95&lt;=5000,Barèmes!$E95*0.063+412,Barèmes!$E95*0.146)))</f>
        <v>0</v>
      </c>
      <c r="G236" s="94">
        <v>92</v>
      </c>
    </row>
    <row r="237" spans="1:7" hidden="1" x14ac:dyDescent="0.25">
      <c r="A237" s="94" t="b">
        <f>IF(Barèmes!$C96="Frais de déplacement voiture", IF(OR((Barèmes!$D96="2CV ou moins"),(Barèmes!$D96="3 CV")),IF(Barèmes!$E96&lt;=5000,Barèmes!$E96*0.41,IF(Barèmes!$E96&lt;=20000,Barèmes!$E96*0.245+824,Barèmes!$E96*0.286)),IF(Barèmes!$D96="4 CV",IF(Barèmes!$E96&lt;=5000,Barèmes!$E96*0.493,IF(Barèmes!$E96&lt;=20000,Barèmes!$E96*0.277+1082,Barèmes!$E96*0.332)),IF(Barèmes!$D96="5 CV",IF(Barèmes!$E96&lt;=5000,Barèmes!$E96*0.543,IF(Barèmes!$E96&lt;=20000,Barèmes!$E96*0.305+1188,Barèmes!$E96*0.364)),IF(Barèmes!$D96="6 CV",IF(Barèmes!$E96&lt;=5000,Barèmes!$E96*0.568,IF(Barèmes!$E96&lt;=20000,Barèmes!$E96*0.32+1244,Barèmes!$E96*0.382)),IF(Barèmes!$D96="7 CVou plus", IF(Barèmes!$E96&lt;=5000,Barèmes!$E96*0.595,IF(Barèmes!$E96&lt;=20000,Barèmes!$E96*0.337+1288,Barèmes!$E96*0.401))))))))</f>
        <v>0</v>
      </c>
      <c r="B237" s="94" t="b">
        <f>IF(Barèmes!$C96="Frais de déplacement moto", IF(Barèmes!$D96="2 CV ou moins", IF(Barèmes!$E96&lt;=3000,Barèmes!$E96*0.338,IF(Barèmes!$E96&lt;=6000,Barèmes!$E96*0.084+760,Barèmes!$E96*0.211)), IF(OR((Barèmes!$D96="3 CV"),(Barèmes!$D96="4 CV"),(Barèmes!$D96="5 CV")),IF(Barèmes!$E96&lt;=3000,Barèmes!$E96*0.4,IF(Barèmes!$E96&lt;=6000,Barèmes!$E96*0.07+989,Barèmes!$E96*0.235)),IF(OR((Barèmes!$D96="6 CV"),(Barèmes!$D96="7 CV ou plus")),IF(Barèmes!$E96&lt;=3000,Barèmes!$E96*0.518,IF(Barèmes!$E96&lt;=6000,Barèmes!$E96*0.067+1351,Barèmes!$E96*0.292)),IF(Barèmes!$D96="7 CV ou plus",IF(Barèmes!$E96&lt;=3000,Barèmes!$E96*0.518,IF(Barèmes!$E96&lt;=6000,Barèmes!$E96*0.067+1351,Barèmes!$E96*0.292)))))))</f>
        <v>0</v>
      </c>
      <c r="C237" s="94" t="b">
        <f>IF(Barèmes!$C96="Frais de déplacement cyclomoteur", IF(Barèmes!$E96&lt;=2000,Barèmes!$E96*0.269,IF(Barèmes!$E96&lt;=5000,Barèmes!$E96*0.063+412,Barèmes!$E96*0.146)))</f>
        <v>0</v>
      </c>
      <c r="G237" s="94">
        <v>93</v>
      </c>
    </row>
    <row r="238" spans="1:7" hidden="1" x14ac:dyDescent="0.25">
      <c r="A238" s="94" t="b">
        <f>IF(Barèmes!$C97="Frais de déplacement voiture", IF(OR((Barèmes!$D97="2CV ou moins"),(Barèmes!$D97="3 CV")),IF(Barèmes!$E97&lt;=5000,Barèmes!$E97*0.41,IF(Barèmes!$E97&lt;=20000,Barèmes!$E97*0.245+824,Barèmes!$E97*0.286)),IF(Barèmes!$D97="4 CV",IF(Barèmes!$E97&lt;=5000,Barèmes!$E97*0.493,IF(Barèmes!$E97&lt;=20000,Barèmes!$E97*0.277+1082,Barèmes!$E97*0.332)),IF(Barèmes!$D97="5 CV",IF(Barèmes!$E97&lt;=5000,Barèmes!$E97*0.543,IF(Barèmes!$E97&lt;=20000,Barèmes!$E97*0.305+1188,Barèmes!$E97*0.364)),IF(Barèmes!$D97="6 CV",IF(Barèmes!$E97&lt;=5000,Barèmes!$E97*0.568,IF(Barèmes!$E97&lt;=20000,Barèmes!$E97*0.32+1244,Barèmes!$E97*0.382)),IF(Barèmes!$D97="7 CVou plus", IF(Barèmes!$E97&lt;=5000,Barèmes!$E97*0.595,IF(Barèmes!$E97&lt;=20000,Barèmes!$E97*0.337+1288,Barèmes!$E97*0.401))))))))</f>
        <v>0</v>
      </c>
      <c r="B238" s="94" t="b">
        <f>IF(Barèmes!$C97="Frais de déplacement moto", IF(Barèmes!$D97="2 CV ou moins", IF(Barèmes!$E97&lt;=3000,Barèmes!$E97*0.338,IF(Barèmes!$E97&lt;=6000,Barèmes!$E97*0.084+760,Barèmes!$E97*0.211)), IF(OR((Barèmes!$D97="3 CV"),(Barèmes!$D97="4 CV"),(Barèmes!$D97="5 CV")),IF(Barèmes!$E97&lt;=3000,Barèmes!$E97*0.4,IF(Barèmes!$E97&lt;=6000,Barèmes!$E97*0.07+989,Barèmes!$E97*0.235)),IF(OR((Barèmes!$D97="6 CV"),(Barèmes!$D97="7 CV ou plus")),IF(Barèmes!$E97&lt;=3000,Barèmes!$E97*0.518,IF(Barèmes!$E97&lt;=6000,Barèmes!$E97*0.067+1351,Barèmes!$E97*0.292)),IF(Barèmes!$D97="7 CV ou plus",IF(Barèmes!$E97&lt;=3000,Barèmes!$E97*0.518,IF(Barèmes!$E97&lt;=6000,Barèmes!$E97*0.067+1351,Barèmes!$E97*0.292)))))))</f>
        <v>0</v>
      </c>
      <c r="C238" s="94" t="b">
        <f>IF(Barèmes!$C97="Frais de déplacement cyclomoteur", IF(Barèmes!$E97&lt;=2000,Barèmes!$E97*0.269,IF(Barèmes!$E97&lt;=5000,Barèmes!$E97*0.063+412,Barèmes!$E97*0.146)))</f>
        <v>0</v>
      </c>
      <c r="G238" s="94">
        <v>94</v>
      </c>
    </row>
    <row r="239" spans="1:7" hidden="1" x14ac:dyDescent="0.25">
      <c r="A239" s="94" t="b">
        <f>IF(Barèmes!$C98="Frais de déplacement voiture", IF(OR((Barèmes!$D98="2CV ou moins"),(Barèmes!$D98="3 CV")),IF(Barèmes!$E98&lt;=5000,Barèmes!$E98*0.41,IF(Barèmes!$E98&lt;=20000,Barèmes!$E98*0.245+824,Barèmes!$E98*0.286)),IF(Barèmes!$D98="4 CV",IF(Barèmes!$E98&lt;=5000,Barèmes!$E98*0.493,IF(Barèmes!$E98&lt;=20000,Barèmes!$E98*0.277+1082,Barèmes!$E98*0.332)),IF(Barèmes!$D98="5 CV",IF(Barèmes!$E98&lt;=5000,Barèmes!$E98*0.543,IF(Barèmes!$E98&lt;=20000,Barèmes!$E98*0.305+1188,Barèmes!$E98*0.364)),IF(Barèmes!$D98="6 CV",IF(Barèmes!$E98&lt;=5000,Barèmes!$E98*0.568,IF(Barèmes!$E98&lt;=20000,Barèmes!$E98*0.32+1244,Barèmes!$E98*0.382)),IF(Barèmes!$D98="7 CVou plus", IF(Barèmes!$E98&lt;=5000,Barèmes!$E98*0.595,IF(Barèmes!$E98&lt;=20000,Barèmes!$E98*0.337+1288,Barèmes!$E98*0.401))))))))</f>
        <v>0</v>
      </c>
      <c r="B239" s="94" t="b">
        <f>IF(Barèmes!$C98="Frais de déplacement moto", IF(Barèmes!$D98="2 CV ou moins", IF(Barèmes!$E98&lt;=3000,Barèmes!$E98*0.338,IF(Barèmes!$E98&lt;=6000,Barèmes!$E98*0.084+760,Barèmes!$E98*0.211)), IF(OR((Barèmes!$D98="3 CV"),(Barèmes!$D98="4 CV"),(Barèmes!$D98="5 CV")),IF(Barèmes!$E98&lt;=3000,Barèmes!$E98*0.4,IF(Barèmes!$E98&lt;=6000,Barèmes!$E98*0.07+989,Barèmes!$E98*0.235)),IF(OR((Barèmes!$D98="6 CV"),(Barèmes!$D98="7 CV ou plus")),IF(Barèmes!$E98&lt;=3000,Barèmes!$E98*0.518,IF(Barèmes!$E98&lt;=6000,Barèmes!$E98*0.067+1351,Barèmes!$E98*0.292)),IF(Barèmes!$D98="7 CV ou plus",IF(Barèmes!$E98&lt;=3000,Barèmes!$E98*0.518,IF(Barèmes!$E98&lt;=6000,Barèmes!$E98*0.067+1351,Barèmes!$E98*0.292)))))))</f>
        <v>0</v>
      </c>
      <c r="C239" s="94" t="b">
        <f>IF(Barèmes!$C98="Frais de déplacement cyclomoteur", IF(Barèmes!$E98&lt;=2000,Barèmes!$E98*0.269,IF(Barèmes!$E98&lt;=5000,Barèmes!$E98*0.063+412,Barèmes!$E98*0.146)))</f>
        <v>0</v>
      </c>
      <c r="G239" s="94">
        <v>95</v>
      </c>
    </row>
    <row r="240" spans="1:7" hidden="1" x14ac:dyDescent="0.25">
      <c r="A240" s="94" t="b">
        <f>IF(Barèmes!$C99="Frais de déplacement voiture", IF(OR((Barèmes!$D99="2CV ou moins"),(Barèmes!$D99="3 CV")),IF(Barèmes!$E99&lt;=5000,Barèmes!$E99*0.41,IF(Barèmes!$E99&lt;=20000,Barèmes!$E99*0.245+824,Barèmes!$E99*0.286)),IF(Barèmes!$D99="4 CV",IF(Barèmes!$E99&lt;=5000,Barèmes!$E99*0.493,IF(Barèmes!$E99&lt;=20000,Barèmes!$E99*0.277+1082,Barèmes!$E99*0.332)),IF(Barèmes!$D99="5 CV",IF(Barèmes!$E99&lt;=5000,Barèmes!$E99*0.543,IF(Barèmes!$E99&lt;=20000,Barèmes!$E99*0.305+1188,Barèmes!$E99*0.364)),IF(Barèmes!$D99="6 CV",IF(Barèmes!$E99&lt;=5000,Barèmes!$E99*0.568,IF(Barèmes!$E99&lt;=20000,Barèmes!$E99*0.32+1244,Barèmes!$E99*0.382)),IF(Barèmes!$D99="7 CVou plus", IF(Barèmes!$E99&lt;=5000,Barèmes!$E99*0.595,IF(Barèmes!$E99&lt;=20000,Barèmes!$E99*0.337+1288,Barèmes!$E99*0.401))))))))</f>
        <v>0</v>
      </c>
      <c r="B240" s="94" t="b">
        <f>IF(Barèmes!$C99="Frais de déplacement moto", IF(Barèmes!$D99="2 CV ou moins", IF(Barèmes!$E99&lt;=3000,Barèmes!$E99*0.338,IF(Barèmes!$E99&lt;=6000,Barèmes!$E99*0.084+760,Barèmes!$E99*0.211)), IF(OR((Barèmes!$D99="3 CV"),(Barèmes!$D99="4 CV"),(Barèmes!$D99="5 CV")),IF(Barèmes!$E99&lt;=3000,Barèmes!$E99*0.4,IF(Barèmes!$E99&lt;=6000,Barèmes!$E99*0.07+989,Barèmes!$E99*0.235)),IF(OR((Barèmes!$D99="6 CV"),(Barèmes!$D99="7 CV ou plus")),IF(Barèmes!$E99&lt;=3000,Barèmes!$E99*0.518,IF(Barèmes!$E99&lt;=6000,Barèmes!$E99*0.067+1351,Barèmes!$E99*0.292)),IF(Barèmes!$D99="7 CV ou plus",IF(Barèmes!$E99&lt;=3000,Barèmes!$E99*0.518,IF(Barèmes!$E99&lt;=6000,Barèmes!$E99*0.067+1351,Barèmes!$E99*0.292)))))))</f>
        <v>0</v>
      </c>
      <c r="C240" s="94" t="b">
        <f>IF(Barèmes!$C99="Frais de déplacement cyclomoteur", IF(Barèmes!$E99&lt;=2000,Barèmes!$E99*0.269,IF(Barèmes!$E99&lt;=5000,Barèmes!$E99*0.063+412,Barèmes!$E99*0.146)))</f>
        <v>0</v>
      </c>
      <c r="G240" s="94">
        <v>96</v>
      </c>
    </row>
    <row r="241" spans="1:7" hidden="1" x14ac:dyDescent="0.25">
      <c r="A241" s="94" t="b">
        <f>IF(Barèmes!$C100="Frais de déplacement voiture", IF(OR((Barèmes!$D100="2CV ou moins"),(Barèmes!$D100="3 CV")),IF(Barèmes!$E100&lt;=5000,Barèmes!$E100*0.41,IF(Barèmes!$E100&lt;=20000,Barèmes!$E100*0.245+824,Barèmes!$E100*0.286)),IF(Barèmes!$D100="4 CV",IF(Barèmes!$E100&lt;=5000,Barèmes!$E100*0.493,IF(Barèmes!$E100&lt;=20000,Barèmes!$E100*0.277+1082,Barèmes!$E100*0.332)),IF(Barèmes!$D100="5 CV",IF(Barèmes!$E100&lt;=5000,Barèmes!$E100*0.543,IF(Barèmes!$E100&lt;=20000,Barèmes!$E100*0.305+1188,Barèmes!$E100*0.364)),IF(Barèmes!$D100="6 CV",IF(Barèmes!$E100&lt;=5000,Barèmes!$E100*0.568,IF(Barèmes!$E100&lt;=20000,Barèmes!$E100*0.32+1244,Barèmes!$E100*0.382)),IF(Barèmes!$D100="7 CVou plus", IF(Barèmes!$E100&lt;=5000,Barèmes!$E100*0.595,IF(Barèmes!$E100&lt;=20000,Barèmes!$E100*0.337+1288,Barèmes!$E100*0.401))))))))</f>
        <v>0</v>
      </c>
      <c r="B241" s="94" t="b">
        <f>IF(Barèmes!$C100="Frais de déplacement moto", IF(Barèmes!$D100="2 CV ou moins", IF(Barèmes!$E100&lt;=3000,Barèmes!$E100*0.338,IF(Barèmes!$E100&lt;=6000,Barèmes!$E100*0.084+760,Barèmes!$E100*0.211)), IF(OR((Barèmes!$D100="3 CV"),(Barèmes!$D100="4 CV"),(Barèmes!$D100="5 CV")),IF(Barèmes!$E100&lt;=3000,Barèmes!$E100*0.4,IF(Barèmes!$E100&lt;=6000,Barèmes!$E100*0.07+989,Barèmes!$E100*0.235)),IF(OR((Barèmes!$D100="6 CV"),(Barèmes!$D100="7 CV ou plus")),IF(Barèmes!$E100&lt;=3000,Barèmes!$E100*0.518,IF(Barèmes!$E100&lt;=6000,Barèmes!$E100*0.067+1351,Barèmes!$E100*0.292)),IF(Barèmes!$D100="7 CV ou plus",IF(Barèmes!$E100&lt;=3000,Barèmes!$E100*0.518,IF(Barèmes!$E100&lt;=6000,Barèmes!$E100*0.067+1351,Barèmes!$E100*0.292)))))))</f>
        <v>0</v>
      </c>
      <c r="C241" s="94" t="b">
        <f>IF(Barèmes!$C100="Frais de déplacement cyclomoteur", IF(Barèmes!$E100&lt;=2000,Barèmes!$E100*0.269,IF(Barèmes!$E100&lt;=5000,Barèmes!$E100*0.063+412,Barèmes!$E100*0.146)))</f>
        <v>0</v>
      </c>
      <c r="G241" s="94">
        <v>97</v>
      </c>
    </row>
    <row r="242" spans="1:7" hidden="1" x14ac:dyDescent="0.25">
      <c r="A242" s="94" t="b">
        <f>IF(Barèmes!$C101="Frais de déplacement voiture", IF(OR((Barèmes!$D101="2CV ou moins"),(Barèmes!$D101="3 CV")),IF(Barèmes!$E101&lt;=5000,Barèmes!$E101*0.41,IF(Barèmes!$E101&lt;=20000,Barèmes!$E101*0.245+824,Barèmes!$E101*0.286)),IF(Barèmes!$D101="4 CV",IF(Barèmes!$E101&lt;=5000,Barèmes!$E101*0.493,IF(Barèmes!$E101&lt;=20000,Barèmes!$E101*0.277+1082,Barèmes!$E101*0.332)),IF(Barèmes!$D101="5 CV",IF(Barèmes!$E101&lt;=5000,Barèmes!$E101*0.543,IF(Barèmes!$E101&lt;=20000,Barèmes!$E101*0.305+1188,Barèmes!$E101*0.364)),IF(Barèmes!$D101="6 CV",IF(Barèmes!$E101&lt;=5000,Barèmes!$E101*0.568,IF(Barèmes!$E101&lt;=20000,Barèmes!$E101*0.32+1244,Barèmes!$E101*0.382)),IF(Barèmes!$D101="7 CVou plus", IF(Barèmes!$E101&lt;=5000,Barèmes!$E101*0.595,IF(Barèmes!$E101&lt;=20000,Barèmes!$E101*0.337+1288,Barèmes!$E101*0.401))))))))</f>
        <v>0</v>
      </c>
      <c r="B242" s="94" t="b">
        <f>IF(Barèmes!$C101="Frais de déplacement moto", IF(Barèmes!$D101="2 CV ou moins", IF(Barèmes!$E101&lt;=3000,Barèmes!$E101*0.338,IF(Barèmes!$E101&lt;=6000,Barèmes!$E101*0.084+760,Barèmes!$E101*0.211)), IF(OR((Barèmes!$D101="3 CV"),(Barèmes!$D101="4 CV"),(Barèmes!$D101="5 CV")),IF(Barèmes!$E101&lt;=3000,Barèmes!$E101*0.4,IF(Barèmes!$E101&lt;=6000,Barèmes!$E101*0.07+989,Barèmes!$E101*0.235)),IF(OR((Barèmes!$D101="6 CV"),(Barèmes!$D101="7 CV ou plus")),IF(Barèmes!$E101&lt;=3000,Barèmes!$E101*0.518,IF(Barèmes!$E101&lt;=6000,Barèmes!$E101*0.067+1351,Barèmes!$E101*0.292)),IF(Barèmes!$D101="7 CV ou plus",IF(Barèmes!$E101&lt;=3000,Barèmes!$E101*0.518,IF(Barèmes!$E101&lt;=6000,Barèmes!$E101*0.067+1351,Barèmes!$E101*0.292)))))))</f>
        <v>0</v>
      </c>
      <c r="C242" s="94" t="b">
        <f>IF(Barèmes!$C101="Frais de déplacement cyclomoteur", IF(Barèmes!$E101&lt;=2000,Barèmes!$E101*0.269,IF(Barèmes!$E101&lt;=5000,Barèmes!$E101*0.063+412,Barèmes!$E101*0.146)))</f>
        <v>0</v>
      </c>
      <c r="G242" s="94">
        <v>98</v>
      </c>
    </row>
    <row r="243" spans="1:7" hidden="1" x14ac:dyDescent="0.25">
      <c r="A243" s="94" t="b">
        <f>IF(Barèmes!$C102="Frais de déplacement voiture", IF(OR((Barèmes!$D102="2CV ou moins"),(Barèmes!$D102="3 CV")),IF(Barèmes!$E102&lt;=5000,Barèmes!$E102*0.41,IF(Barèmes!$E102&lt;=20000,Barèmes!$E102*0.245+824,Barèmes!$E102*0.286)),IF(Barèmes!$D102="4 CV",IF(Barèmes!$E102&lt;=5000,Barèmes!$E102*0.493,IF(Barèmes!$E102&lt;=20000,Barèmes!$E102*0.277+1082,Barèmes!$E102*0.332)),IF(Barèmes!$D102="5 CV",IF(Barèmes!$E102&lt;=5000,Barèmes!$E102*0.543,IF(Barèmes!$E102&lt;=20000,Barèmes!$E102*0.305+1188,Barèmes!$E102*0.364)),IF(Barèmes!$D102="6 CV",IF(Barèmes!$E102&lt;=5000,Barèmes!$E102*0.568,IF(Barèmes!$E102&lt;=20000,Barèmes!$E102*0.32+1244,Barèmes!$E102*0.382)),IF(Barèmes!$D102="7 CVou plus", IF(Barèmes!$E102&lt;=5000,Barèmes!$E102*0.595,IF(Barèmes!$E102&lt;=20000,Barèmes!$E102*0.337+1288,Barèmes!$E102*0.401))))))))</f>
        <v>0</v>
      </c>
      <c r="B243" s="94" t="b">
        <f>IF(Barèmes!$C102="Frais de déplacement moto", IF(Barèmes!$D102="2 CV ou moins", IF(Barèmes!$E102&lt;=3000,Barèmes!$E102*0.338,IF(Barèmes!$E102&lt;=6000,Barèmes!$E102*0.084+760,Barèmes!$E102*0.211)), IF(OR((Barèmes!$D102="3 CV"),(Barèmes!$D102="4 CV"),(Barèmes!$D102="5 CV")),IF(Barèmes!$E102&lt;=3000,Barèmes!$E102*0.4,IF(Barèmes!$E102&lt;=6000,Barèmes!$E102*0.07+989,Barèmes!$E102*0.235)),IF(OR((Barèmes!$D102="6 CV"),(Barèmes!$D102="7 CV ou plus")),IF(Barèmes!$E102&lt;=3000,Barèmes!$E102*0.518,IF(Barèmes!$E102&lt;=6000,Barèmes!$E102*0.067+1351,Barèmes!$E102*0.292)),IF(Barèmes!$D102="7 CV ou plus",IF(Barèmes!$E102&lt;=3000,Barèmes!$E102*0.518,IF(Barèmes!$E102&lt;=6000,Barèmes!$E102*0.067+1351,Barèmes!$E102*0.292)))))))</f>
        <v>0</v>
      </c>
      <c r="C243" s="94" t="b">
        <f>IF(Barèmes!$C102="Frais de déplacement cyclomoteur", IF(Barèmes!$E102&lt;=2000,Barèmes!$E102*0.269,IF(Barèmes!$E102&lt;=5000,Barèmes!$E102*0.063+412,Barèmes!$E102*0.146)))</f>
        <v>0</v>
      </c>
      <c r="G243" s="94">
        <v>99</v>
      </c>
    </row>
    <row r="244" spans="1:7" hidden="1" x14ac:dyDescent="0.25">
      <c r="A244" s="94" t="b">
        <f>IF(Barèmes!$C103="Frais de déplacement voiture", IF(OR((Barèmes!$D103="2CV ou moins"),(Barèmes!$D103="3 CV")),IF(Barèmes!$E103&lt;=5000,Barèmes!$E103*0.41,IF(Barèmes!$E103&lt;=20000,Barèmes!$E103*0.245+824,Barèmes!$E103*0.286)),IF(Barèmes!$D103="4 CV",IF(Barèmes!$E103&lt;=5000,Barèmes!$E103*0.493,IF(Barèmes!$E103&lt;=20000,Barèmes!$E103*0.277+1082,Barèmes!$E103*0.332)),IF(Barèmes!$D103="5 CV",IF(Barèmes!$E103&lt;=5000,Barèmes!$E103*0.543,IF(Barèmes!$E103&lt;=20000,Barèmes!$E103*0.305+1188,Barèmes!$E103*0.364)),IF(Barèmes!$D103="6 CV",IF(Barèmes!$E103&lt;=5000,Barèmes!$E103*0.568,IF(Barèmes!$E103&lt;=20000,Barèmes!$E103*0.32+1244,Barèmes!$E103*0.382)),IF(Barèmes!$D103="7 CVou plus", IF(Barèmes!$E103&lt;=5000,Barèmes!$E103*0.595,IF(Barèmes!$E103&lt;=20000,Barèmes!$E103*0.337+1288,Barèmes!$E103*0.401))))))))</f>
        <v>0</v>
      </c>
      <c r="B244" s="94" t="b">
        <f>IF(Barèmes!$C103="Frais de déplacement moto", IF(Barèmes!$D103="2 CV ou moins", IF(Barèmes!$E103&lt;=3000,Barèmes!$E103*0.338,IF(Barèmes!$E103&lt;=6000,Barèmes!$E103*0.084+760,Barèmes!$E103*0.211)), IF(OR((Barèmes!$D103="3 CV"),(Barèmes!$D103="4 CV"),(Barèmes!$D103="5 CV")),IF(Barèmes!$E103&lt;=3000,Barèmes!$E103*0.4,IF(Barèmes!$E103&lt;=6000,Barèmes!$E103*0.07+989,Barèmes!$E103*0.235)),IF(OR((Barèmes!$D103="6 CV"),(Barèmes!$D103="7 CV ou plus")),IF(Barèmes!$E103&lt;=3000,Barèmes!$E103*0.518,IF(Barèmes!$E103&lt;=6000,Barèmes!$E103*0.067+1351,Barèmes!$E103*0.292)),IF(Barèmes!$D103="7 CV ou plus",IF(Barèmes!$E103&lt;=3000,Barèmes!$E103*0.518,IF(Barèmes!$E103&lt;=6000,Barèmes!$E103*0.067+1351,Barèmes!$E103*0.292)))))))</f>
        <v>0</v>
      </c>
      <c r="C244" s="94" t="b">
        <f>IF(Barèmes!$C103="Frais de déplacement cyclomoteur", IF(Barèmes!$E103&lt;=2000,Barèmes!$E103*0.269,IF(Barèmes!$E103&lt;=5000,Barèmes!$E103*0.063+412,Barèmes!$E103*0.146)))</f>
        <v>0</v>
      </c>
      <c r="G244" s="94">
        <v>100</v>
      </c>
    </row>
    <row r="245" spans="1:7" hidden="1" x14ac:dyDescent="0.25">
      <c r="A245" s="94" t="b">
        <f>IF(Barèmes!$C104="Frais de déplacement voiture", IF(OR((Barèmes!$D104="2CV ou moins"),(Barèmes!$D104="3 CV")),IF(Barèmes!$E104&lt;=5000,Barèmes!$E104*0.41,IF(Barèmes!$E104&lt;=20000,Barèmes!$E104*0.245+824,Barèmes!$E104*0.286)),IF(Barèmes!$D104="4 CV",IF(Barèmes!$E104&lt;=5000,Barèmes!$E104*0.493,IF(Barèmes!$E104&lt;=20000,Barèmes!$E104*0.277+1082,Barèmes!$E104*0.332)),IF(Barèmes!$D104="5 CV",IF(Barèmes!$E104&lt;=5000,Barèmes!$E104*0.543,IF(Barèmes!$E104&lt;=20000,Barèmes!$E104*0.305+1188,Barèmes!$E104*0.364)),IF(Barèmes!$D104="6 CV",IF(Barèmes!$E104&lt;=5000,Barèmes!$E104*0.568,IF(Barèmes!$E104&lt;=20000,Barèmes!$E104*0.32+1244,Barèmes!$E104*0.382)),IF(Barèmes!$D104="7 CVou plus", IF(Barèmes!$E104&lt;=5000,Barèmes!$E104*0.595,IF(Barèmes!$E104&lt;=20000,Barèmes!$E104*0.337+1288,Barèmes!$E104*0.401))))))))</f>
        <v>0</v>
      </c>
      <c r="B245" s="94" t="b">
        <f>IF(Barèmes!$C104="Frais de déplacement moto", IF(Barèmes!$D104="2 CV ou moins", IF(Barèmes!$E104&lt;=3000,Barèmes!$E104*0.338,IF(Barèmes!$E104&lt;=6000,Barèmes!$E104*0.084+760,Barèmes!$E104*0.211)), IF(OR((Barèmes!$D104="3 CV"),(Barèmes!$D104="4 CV"),(Barèmes!$D104="5 CV")),IF(Barèmes!$E104&lt;=3000,Barèmes!$E104*0.4,IF(Barèmes!$E104&lt;=6000,Barèmes!$E104*0.07+989,Barèmes!$E104*0.235)),IF(OR((Barèmes!$D104="6 CV"),(Barèmes!$D104="7 CV ou plus")),IF(Barèmes!$E104&lt;=3000,Barèmes!$E104*0.518,IF(Barèmes!$E104&lt;=6000,Barèmes!$E104*0.067+1351,Barèmes!$E104*0.292)),IF(Barèmes!$D104="7 CV ou plus",IF(Barèmes!$E104&lt;=3000,Barèmes!$E104*0.518,IF(Barèmes!$E104&lt;=6000,Barèmes!$E104*0.067+1351,Barèmes!$E104*0.292)))))))</f>
        <v>0</v>
      </c>
      <c r="C245" s="94" t="b">
        <f>IF(Barèmes!$C104="Frais de déplacement cyclomoteur", IF(Barèmes!$E104&lt;=2000,Barèmes!$E104*0.269,IF(Barèmes!$E104&lt;=5000,Barèmes!$E104*0.063+412,Barèmes!$E104*0.146)))</f>
        <v>0</v>
      </c>
      <c r="G245" s="94">
        <v>101</v>
      </c>
    </row>
    <row r="246" spans="1:7" hidden="1" x14ac:dyDescent="0.25">
      <c r="A246" s="94" t="b">
        <f>IF(Barèmes!$C105="Frais de déplacement voiture", IF(OR((Barèmes!$D105="2CV ou moins"),(Barèmes!$D105="3 CV")),IF(Barèmes!$E105&lt;=5000,Barèmes!$E105*0.41,IF(Barèmes!$E105&lt;=20000,Barèmes!$E105*0.245+824,Barèmes!$E105*0.286)),IF(Barèmes!$D105="4 CV",IF(Barèmes!$E105&lt;=5000,Barèmes!$E105*0.493,IF(Barèmes!$E105&lt;=20000,Barèmes!$E105*0.277+1082,Barèmes!$E105*0.332)),IF(Barèmes!$D105="5 CV",IF(Barèmes!$E105&lt;=5000,Barèmes!$E105*0.543,IF(Barèmes!$E105&lt;=20000,Barèmes!$E105*0.305+1188,Barèmes!$E105*0.364)),IF(Barèmes!$D105="6 CV",IF(Barèmes!$E105&lt;=5000,Barèmes!$E105*0.568,IF(Barèmes!$E105&lt;=20000,Barèmes!$E105*0.32+1244,Barèmes!$E105*0.382)),IF(Barèmes!$D105="7 CVou plus", IF(Barèmes!$E105&lt;=5000,Barèmes!$E105*0.595,IF(Barèmes!$E105&lt;=20000,Barèmes!$E105*0.337+1288,Barèmes!$E105*0.401))))))))</f>
        <v>0</v>
      </c>
      <c r="B246" s="94" t="b">
        <f>IF(Barèmes!$C105="Frais de déplacement moto", IF(Barèmes!$D105="2 CV ou moins", IF(Barèmes!$E105&lt;=3000,Barèmes!$E105*0.338,IF(Barèmes!$E105&lt;=6000,Barèmes!$E105*0.084+760,Barèmes!$E105*0.211)), IF(OR((Barèmes!$D105="3 CV"),(Barèmes!$D105="4 CV"),(Barèmes!$D105="5 CV")),IF(Barèmes!$E105&lt;=3000,Barèmes!$E105*0.4,IF(Barèmes!$E105&lt;=6000,Barèmes!$E105*0.07+989,Barèmes!$E105*0.235)),IF(OR((Barèmes!$D105="6 CV"),(Barèmes!$D105="7 CV ou plus")),IF(Barèmes!$E105&lt;=3000,Barèmes!$E105*0.518,IF(Barèmes!$E105&lt;=6000,Barèmes!$E105*0.067+1351,Barèmes!$E105*0.292)),IF(Barèmes!$D105="7 CV ou plus",IF(Barèmes!$E105&lt;=3000,Barèmes!$E105*0.518,IF(Barèmes!$E105&lt;=6000,Barèmes!$E105*0.067+1351,Barèmes!$E105*0.292)))))))</f>
        <v>0</v>
      </c>
      <c r="C246" s="94" t="b">
        <f>IF(Barèmes!$C105="Frais de déplacement cyclomoteur", IF(Barèmes!$E105&lt;=2000,Barèmes!$E105*0.269,IF(Barèmes!$E105&lt;=5000,Barèmes!$E105*0.063+412,Barèmes!$E105*0.146)))</f>
        <v>0</v>
      </c>
      <c r="G246" s="94">
        <v>102</v>
      </c>
    </row>
    <row r="247" spans="1:7" hidden="1" x14ac:dyDescent="0.25">
      <c r="A247" s="94" t="b">
        <f>IF(Barèmes!$C106="Frais de déplacement voiture", IF(OR((Barèmes!$D106="2CV ou moins"),(Barèmes!$D106="3 CV")),IF(Barèmes!$E106&lt;=5000,Barèmes!$E106*0.41,IF(Barèmes!$E106&lt;=20000,Barèmes!$E106*0.245+824,Barèmes!$E106*0.286)),IF(Barèmes!$D106="4 CV",IF(Barèmes!$E106&lt;=5000,Barèmes!$E106*0.493,IF(Barèmes!$E106&lt;=20000,Barèmes!$E106*0.277+1082,Barèmes!$E106*0.332)),IF(Barèmes!$D106="5 CV",IF(Barèmes!$E106&lt;=5000,Barèmes!$E106*0.543,IF(Barèmes!$E106&lt;=20000,Barèmes!$E106*0.305+1188,Barèmes!$E106*0.364)),IF(Barèmes!$D106="6 CV",IF(Barèmes!$E106&lt;=5000,Barèmes!$E106*0.568,IF(Barèmes!$E106&lt;=20000,Barèmes!$E106*0.32+1244,Barèmes!$E106*0.382)),IF(Barèmes!$D106="7 CVou plus", IF(Barèmes!$E106&lt;=5000,Barèmes!$E106*0.595,IF(Barèmes!$E106&lt;=20000,Barèmes!$E106*0.337+1288,Barèmes!$E106*0.401))))))))</f>
        <v>0</v>
      </c>
      <c r="B247" s="94" t="b">
        <f>IF(Barèmes!$C106="Frais de déplacement moto", IF(Barèmes!$D106="2 CV ou moins", IF(Barèmes!$E106&lt;=3000,Barèmes!$E106*0.338,IF(Barèmes!$E106&lt;=6000,Barèmes!$E106*0.084+760,Barèmes!$E106*0.211)), IF(OR((Barèmes!$D106="3 CV"),(Barèmes!$D106="4 CV"),(Barèmes!$D106="5 CV")),IF(Barèmes!$E106&lt;=3000,Barèmes!$E106*0.4,IF(Barèmes!$E106&lt;=6000,Barèmes!$E106*0.07+989,Barèmes!$E106*0.235)),IF(OR((Barèmes!$D106="6 CV"),(Barèmes!$D106="7 CV ou plus")),IF(Barèmes!$E106&lt;=3000,Barèmes!$E106*0.518,IF(Barèmes!$E106&lt;=6000,Barèmes!$E106*0.067+1351,Barèmes!$E106*0.292)),IF(Barèmes!$D106="7 CV ou plus",IF(Barèmes!$E106&lt;=3000,Barèmes!$E106*0.518,IF(Barèmes!$E106&lt;=6000,Barèmes!$E106*0.067+1351,Barèmes!$E106*0.292)))))))</f>
        <v>0</v>
      </c>
      <c r="C247" s="94" t="b">
        <f>IF(Barèmes!$C106="Frais de déplacement cyclomoteur", IF(Barèmes!$E106&lt;=2000,Barèmes!$E106*0.269,IF(Barèmes!$E106&lt;=5000,Barèmes!$E106*0.063+412,Barèmes!$E106*0.146)))</f>
        <v>0</v>
      </c>
      <c r="G247" s="94">
        <v>103</v>
      </c>
    </row>
    <row r="248" spans="1:7" hidden="1" x14ac:dyDescent="0.25">
      <c r="A248" s="94" t="b">
        <f>IF(Barèmes!$C107="Frais de déplacement voiture", IF(OR((Barèmes!$D107="2CV ou moins"),(Barèmes!$D107="3 CV")),IF(Barèmes!$E107&lt;=5000,Barèmes!$E107*0.41,IF(Barèmes!$E107&lt;=20000,Barèmes!$E107*0.245+824,Barèmes!$E107*0.286)),IF(Barèmes!$D107="4 CV",IF(Barèmes!$E107&lt;=5000,Barèmes!$E107*0.493,IF(Barèmes!$E107&lt;=20000,Barèmes!$E107*0.277+1082,Barèmes!$E107*0.332)),IF(Barèmes!$D107="5 CV",IF(Barèmes!$E107&lt;=5000,Barèmes!$E107*0.543,IF(Barèmes!$E107&lt;=20000,Barèmes!$E107*0.305+1188,Barèmes!$E107*0.364)),IF(Barèmes!$D107="6 CV",IF(Barèmes!$E107&lt;=5000,Barèmes!$E107*0.568,IF(Barèmes!$E107&lt;=20000,Barèmes!$E107*0.32+1244,Barèmes!$E107*0.382)),IF(Barèmes!$D107="7 CVou plus", IF(Barèmes!$E107&lt;=5000,Barèmes!$E107*0.595,IF(Barèmes!$E107&lt;=20000,Barèmes!$E107*0.337+1288,Barèmes!$E107*0.401))))))))</f>
        <v>0</v>
      </c>
      <c r="B248" s="94" t="b">
        <f>IF(Barèmes!$C107="Frais de déplacement moto", IF(Barèmes!$D107="2 CV ou moins", IF(Barèmes!$E107&lt;=3000,Barèmes!$E107*0.338,IF(Barèmes!$E107&lt;=6000,Barèmes!$E107*0.084+760,Barèmes!$E107*0.211)), IF(OR((Barèmes!$D107="3 CV"),(Barèmes!$D107="4 CV"),(Barèmes!$D107="5 CV")),IF(Barèmes!$E107&lt;=3000,Barèmes!$E107*0.4,IF(Barèmes!$E107&lt;=6000,Barèmes!$E107*0.07+989,Barèmes!$E107*0.235)),IF(OR((Barèmes!$D107="6 CV"),(Barèmes!$D107="7 CV ou plus")),IF(Barèmes!$E107&lt;=3000,Barèmes!$E107*0.518,IF(Barèmes!$E107&lt;=6000,Barèmes!$E107*0.067+1351,Barèmes!$E107*0.292)),IF(Barèmes!$D107="7 CV ou plus",IF(Barèmes!$E107&lt;=3000,Barèmes!$E107*0.518,IF(Barèmes!$E107&lt;=6000,Barèmes!$E107*0.067+1351,Barèmes!$E107*0.292)))))))</f>
        <v>0</v>
      </c>
      <c r="C248" s="94" t="b">
        <f>IF(Barèmes!$C107="Frais de déplacement cyclomoteur", IF(Barèmes!$E107&lt;=2000,Barèmes!$E107*0.269,IF(Barèmes!$E107&lt;=5000,Barèmes!$E107*0.063+412,Barèmes!$E107*0.146)))</f>
        <v>0</v>
      </c>
      <c r="G248" s="94">
        <v>104</v>
      </c>
    </row>
    <row r="249" spans="1:7" hidden="1" x14ac:dyDescent="0.25">
      <c r="A249" s="94" t="b">
        <f>IF(Barèmes!$C108="Frais de déplacement voiture", IF(OR((Barèmes!$D108="2CV ou moins"),(Barèmes!$D108="3 CV")),IF(Barèmes!$E108&lt;=5000,Barèmes!$E108*0.41,IF(Barèmes!$E108&lt;=20000,Barèmes!$E108*0.245+824,Barèmes!$E108*0.286)),IF(Barèmes!$D108="4 CV",IF(Barèmes!$E108&lt;=5000,Barèmes!$E108*0.493,IF(Barèmes!$E108&lt;=20000,Barèmes!$E108*0.277+1082,Barèmes!$E108*0.332)),IF(Barèmes!$D108="5 CV",IF(Barèmes!$E108&lt;=5000,Barèmes!$E108*0.543,IF(Barèmes!$E108&lt;=20000,Barèmes!$E108*0.305+1188,Barèmes!$E108*0.364)),IF(Barèmes!$D108="6 CV",IF(Barèmes!$E108&lt;=5000,Barèmes!$E108*0.568,IF(Barèmes!$E108&lt;=20000,Barèmes!$E108*0.32+1244,Barèmes!$E108*0.382)),IF(Barèmes!$D108="7 CVou plus", IF(Barèmes!$E108&lt;=5000,Barèmes!$E108*0.595,IF(Barèmes!$E108&lt;=20000,Barèmes!$E108*0.337+1288,Barèmes!$E108*0.401))))))))</f>
        <v>0</v>
      </c>
      <c r="B249" s="94" t="b">
        <f>IF(Barèmes!$C108="Frais de déplacement moto", IF(Barèmes!$D108="2 CV ou moins", IF(Barèmes!$E108&lt;=3000,Barèmes!$E108*0.338,IF(Barèmes!$E108&lt;=6000,Barèmes!$E108*0.084+760,Barèmes!$E108*0.211)), IF(OR((Barèmes!$D108="3 CV"),(Barèmes!$D108="4 CV"),(Barèmes!$D108="5 CV")),IF(Barèmes!$E108&lt;=3000,Barèmes!$E108*0.4,IF(Barèmes!$E108&lt;=6000,Barèmes!$E108*0.07+989,Barèmes!$E108*0.235)),IF(OR((Barèmes!$D108="6 CV"),(Barèmes!$D108="7 CV ou plus")),IF(Barèmes!$E108&lt;=3000,Barèmes!$E108*0.518,IF(Barèmes!$E108&lt;=6000,Barèmes!$E108*0.067+1351,Barèmes!$E108*0.292)),IF(Barèmes!$D108="7 CV ou plus",IF(Barèmes!$E108&lt;=3000,Barèmes!$E108*0.518,IF(Barèmes!$E108&lt;=6000,Barèmes!$E108*0.067+1351,Barèmes!$E108*0.292)))))))</f>
        <v>0</v>
      </c>
      <c r="C249" s="94" t="b">
        <f>IF(Barèmes!$C108="Frais de déplacement cyclomoteur", IF(Barèmes!$E108&lt;=2000,Barèmes!$E108*0.269,IF(Barèmes!$E108&lt;=5000,Barèmes!$E108*0.063+412,Barèmes!$E108*0.146)))</f>
        <v>0</v>
      </c>
      <c r="G249" s="94">
        <v>105</v>
      </c>
    </row>
    <row r="250" spans="1:7" hidden="1" x14ac:dyDescent="0.25">
      <c r="A250" s="94" t="b">
        <f>IF(Barèmes!$C109="Frais de déplacement voiture", IF(OR((Barèmes!$D109="2CV ou moins"),(Barèmes!$D109="3 CV")),IF(Barèmes!$E109&lt;=5000,Barèmes!$E109*0.41,IF(Barèmes!$E109&lt;=20000,Barèmes!$E109*0.245+824,Barèmes!$E109*0.286)),IF(Barèmes!$D109="4 CV",IF(Barèmes!$E109&lt;=5000,Barèmes!$E109*0.493,IF(Barèmes!$E109&lt;=20000,Barèmes!$E109*0.277+1082,Barèmes!$E109*0.332)),IF(Barèmes!$D109="5 CV",IF(Barèmes!$E109&lt;=5000,Barèmes!$E109*0.543,IF(Barèmes!$E109&lt;=20000,Barèmes!$E109*0.305+1188,Barèmes!$E109*0.364)),IF(Barèmes!$D109="6 CV",IF(Barèmes!$E109&lt;=5000,Barèmes!$E109*0.568,IF(Barèmes!$E109&lt;=20000,Barèmes!$E109*0.32+1244,Barèmes!$E109*0.382)),IF(Barèmes!$D109="7 CVou plus", IF(Barèmes!$E109&lt;=5000,Barèmes!$E109*0.595,IF(Barèmes!$E109&lt;=20000,Barèmes!$E109*0.337+1288,Barèmes!$E109*0.401))))))))</f>
        <v>0</v>
      </c>
      <c r="B250" s="94" t="b">
        <f>IF(Barèmes!$C109="Frais de déplacement moto", IF(Barèmes!$D109="2 CV ou moins", IF(Barèmes!$E109&lt;=3000,Barèmes!$E109*0.338,IF(Barèmes!$E109&lt;=6000,Barèmes!$E109*0.084+760,Barèmes!$E109*0.211)), IF(OR((Barèmes!$D109="3 CV"),(Barèmes!$D109="4 CV"),(Barèmes!$D109="5 CV")),IF(Barèmes!$E109&lt;=3000,Barèmes!$E109*0.4,IF(Barèmes!$E109&lt;=6000,Barèmes!$E109*0.07+989,Barèmes!$E109*0.235)),IF(OR((Barèmes!$D109="6 CV"),(Barèmes!$D109="7 CV ou plus")),IF(Barèmes!$E109&lt;=3000,Barèmes!$E109*0.518,IF(Barèmes!$E109&lt;=6000,Barèmes!$E109*0.067+1351,Barèmes!$E109*0.292)),IF(Barèmes!$D109="7 CV ou plus",IF(Barèmes!$E109&lt;=3000,Barèmes!$E109*0.518,IF(Barèmes!$E109&lt;=6000,Barèmes!$E109*0.067+1351,Barèmes!$E109*0.292)))))))</f>
        <v>0</v>
      </c>
      <c r="C250" s="94" t="b">
        <f>IF(Barèmes!$C109="Frais de déplacement cyclomoteur", IF(Barèmes!$E109&lt;=2000,Barèmes!$E109*0.269,IF(Barèmes!$E109&lt;=5000,Barèmes!$E109*0.063+412,Barèmes!$E109*0.146)))</f>
        <v>0</v>
      </c>
      <c r="G250" s="94">
        <v>106</v>
      </c>
    </row>
    <row r="251" spans="1:7" hidden="1" x14ac:dyDescent="0.25">
      <c r="A251" s="94" t="b">
        <f>IF(Barèmes!$C110="Frais de déplacement voiture", IF(OR((Barèmes!$D110="2CV ou moins"),(Barèmes!$D110="3 CV")),IF(Barèmes!$E110&lt;=5000,Barèmes!$E110*0.41,IF(Barèmes!$E110&lt;=20000,Barèmes!$E110*0.245+824,Barèmes!$E110*0.286)),IF(Barèmes!$D110="4 CV",IF(Barèmes!$E110&lt;=5000,Barèmes!$E110*0.493,IF(Barèmes!$E110&lt;=20000,Barèmes!$E110*0.277+1082,Barèmes!$E110*0.332)),IF(Barèmes!$D110="5 CV",IF(Barèmes!$E110&lt;=5000,Barèmes!$E110*0.543,IF(Barèmes!$E110&lt;=20000,Barèmes!$E110*0.305+1188,Barèmes!$E110*0.364)),IF(Barèmes!$D110="6 CV",IF(Barèmes!$E110&lt;=5000,Barèmes!$E110*0.568,IF(Barèmes!$E110&lt;=20000,Barèmes!$E110*0.32+1244,Barèmes!$E110*0.382)),IF(Barèmes!$D110="7 CVou plus", IF(Barèmes!$E110&lt;=5000,Barèmes!$E110*0.595,IF(Barèmes!$E110&lt;=20000,Barèmes!$E110*0.337+1288,Barèmes!$E110*0.401))))))))</f>
        <v>0</v>
      </c>
      <c r="B251" s="94" t="b">
        <f>IF(Barèmes!$C110="Frais de déplacement moto", IF(Barèmes!$D110="2 CV ou moins", IF(Barèmes!$E110&lt;=3000,Barèmes!$E110*0.338,IF(Barèmes!$E110&lt;=6000,Barèmes!$E110*0.084+760,Barèmes!$E110*0.211)), IF(OR((Barèmes!$D110="3 CV"),(Barèmes!$D110="4 CV"),(Barèmes!$D110="5 CV")),IF(Barèmes!$E110&lt;=3000,Barèmes!$E110*0.4,IF(Barèmes!$E110&lt;=6000,Barèmes!$E110*0.07+989,Barèmes!$E110*0.235)),IF(OR((Barèmes!$D110="6 CV"),(Barèmes!$D110="7 CV ou plus")),IF(Barèmes!$E110&lt;=3000,Barèmes!$E110*0.518,IF(Barèmes!$E110&lt;=6000,Barèmes!$E110*0.067+1351,Barèmes!$E110*0.292)),IF(Barèmes!$D110="7 CV ou plus",IF(Barèmes!$E110&lt;=3000,Barèmes!$E110*0.518,IF(Barèmes!$E110&lt;=6000,Barèmes!$E110*0.067+1351,Barèmes!$E110*0.292)))))))</f>
        <v>0</v>
      </c>
      <c r="C251" s="94" t="b">
        <f>IF(Barèmes!$C110="Frais de déplacement cyclomoteur", IF(Barèmes!$E110&lt;=2000,Barèmes!$E110*0.269,IF(Barèmes!$E110&lt;=5000,Barèmes!$E110*0.063+412,Barèmes!$E110*0.146)))</f>
        <v>0</v>
      </c>
      <c r="G251" s="94">
        <v>107</v>
      </c>
    </row>
    <row r="252" spans="1:7" hidden="1" x14ac:dyDescent="0.25">
      <c r="A252" s="94" t="b">
        <f>IF(Barèmes!$C111="Frais de déplacement voiture", IF(OR((Barèmes!$D111="2CV ou moins"),(Barèmes!$D111="3 CV")),IF(Barèmes!$E111&lt;=5000,Barèmes!$E111*0.41,IF(Barèmes!$E111&lt;=20000,Barèmes!$E111*0.245+824,Barèmes!$E111*0.286)),IF(Barèmes!$D111="4 CV",IF(Barèmes!$E111&lt;=5000,Barèmes!$E111*0.493,IF(Barèmes!$E111&lt;=20000,Barèmes!$E111*0.277+1082,Barèmes!$E111*0.332)),IF(Barèmes!$D111="5 CV",IF(Barèmes!$E111&lt;=5000,Barèmes!$E111*0.543,IF(Barèmes!$E111&lt;=20000,Barèmes!$E111*0.305+1188,Barèmes!$E111*0.364)),IF(Barèmes!$D111="6 CV",IF(Barèmes!$E111&lt;=5000,Barèmes!$E111*0.568,IF(Barèmes!$E111&lt;=20000,Barèmes!$E111*0.32+1244,Barèmes!$E111*0.382)),IF(Barèmes!$D111="7 CVou plus", IF(Barèmes!$E111&lt;=5000,Barèmes!$E111*0.595,IF(Barèmes!$E111&lt;=20000,Barèmes!$E111*0.337+1288,Barèmes!$E111*0.401))))))))</f>
        <v>0</v>
      </c>
      <c r="B252" s="94" t="b">
        <f>IF(Barèmes!$C111="Frais de déplacement moto", IF(Barèmes!$D111="2 CV ou moins", IF(Barèmes!$E111&lt;=3000,Barèmes!$E111*0.338,IF(Barèmes!$E111&lt;=6000,Barèmes!$E111*0.084+760,Barèmes!$E111*0.211)), IF(OR((Barèmes!$D111="3 CV"),(Barèmes!$D111="4 CV"),(Barèmes!$D111="5 CV")),IF(Barèmes!$E111&lt;=3000,Barèmes!$E111*0.4,IF(Barèmes!$E111&lt;=6000,Barèmes!$E111*0.07+989,Barèmes!$E111*0.235)),IF(OR((Barèmes!$D111="6 CV"),(Barèmes!$D111="7 CV ou plus")),IF(Barèmes!$E111&lt;=3000,Barèmes!$E111*0.518,IF(Barèmes!$E111&lt;=6000,Barèmes!$E111*0.067+1351,Barèmes!$E111*0.292)),IF(Barèmes!$D111="7 CV ou plus",IF(Barèmes!$E111&lt;=3000,Barèmes!$E111*0.518,IF(Barèmes!$E111&lt;=6000,Barèmes!$E111*0.067+1351,Barèmes!$E111*0.292)))))))</f>
        <v>0</v>
      </c>
      <c r="C252" s="94" t="b">
        <f>IF(Barèmes!$C111="Frais de déplacement cyclomoteur", IF(Barèmes!$E111&lt;=2000,Barèmes!$E111*0.269,IF(Barèmes!$E111&lt;=5000,Barèmes!$E111*0.063+412,Barèmes!$E111*0.146)))</f>
        <v>0</v>
      </c>
      <c r="G252" s="94">
        <v>108</v>
      </c>
    </row>
    <row r="253" spans="1:7" hidden="1" x14ac:dyDescent="0.25">
      <c r="A253" s="94" t="b">
        <f>IF(Barèmes!$C112="Frais de déplacement voiture", IF(OR((Barèmes!$D112="2CV ou moins"),(Barèmes!$D112="3 CV")),IF(Barèmes!$E112&lt;=5000,Barèmes!$E112*0.41,IF(Barèmes!$E112&lt;=20000,Barèmes!$E112*0.245+824,Barèmes!$E112*0.286)),IF(Barèmes!$D112="4 CV",IF(Barèmes!$E112&lt;=5000,Barèmes!$E112*0.493,IF(Barèmes!$E112&lt;=20000,Barèmes!$E112*0.277+1082,Barèmes!$E112*0.332)),IF(Barèmes!$D112="5 CV",IF(Barèmes!$E112&lt;=5000,Barèmes!$E112*0.543,IF(Barèmes!$E112&lt;=20000,Barèmes!$E112*0.305+1188,Barèmes!$E112*0.364)),IF(Barèmes!$D112="6 CV",IF(Barèmes!$E112&lt;=5000,Barèmes!$E112*0.568,IF(Barèmes!$E112&lt;=20000,Barèmes!$E112*0.32+1244,Barèmes!$E112*0.382)),IF(Barèmes!$D112="7 CVou plus", IF(Barèmes!$E112&lt;=5000,Barèmes!$E112*0.595,IF(Barèmes!$E112&lt;=20000,Barèmes!$E112*0.337+1288,Barèmes!$E112*0.401))))))))</f>
        <v>0</v>
      </c>
      <c r="B253" s="94" t="b">
        <f>IF(Barèmes!$C112="Frais de déplacement moto", IF(Barèmes!$D112="2 CV ou moins", IF(Barèmes!$E112&lt;=3000,Barèmes!$E112*0.338,IF(Barèmes!$E112&lt;=6000,Barèmes!$E112*0.084+760,Barèmes!$E112*0.211)), IF(OR((Barèmes!$D112="3 CV"),(Barèmes!$D112="4 CV"),(Barèmes!$D112="5 CV")),IF(Barèmes!$E112&lt;=3000,Barèmes!$E112*0.4,IF(Barèmes!$E112&lt;=6000,Barèmes!$E112*0.07+989,Barèmes!$E112*0.235)),IF(OR((Barèmes!$D112="6 CV"),(Barèmes!$D112="7 CV ou plus")),IF(Barèmes!$E112&lt;=3000,Barèmes!$E112*0.518,IF(Barèmes!$E112&lt;=6000,Barèmes!$E112*0.067+1351,Barèmes!$E112*0.292)),IF(Barèmes!$D112="7 CV ou plus",IF(Barèmes!$E112&lt;=3000,Barèmes!$E112*0.518,IF(Barèmes!$E112&lt;=6000,Barèmes!$E112*0.067+1351,Barèmes!$E112*0.292)))))))</f>
        <v>0</v>
      </c>
      <c r="C253" s="94" t="b">
        <f>IF(Barèmes!$C112="Frais de déplacement cyclomoteur", IF(Barèmes!$E112&lt;=2000,Barèmes!$E112*0.269,IF(Barèmes!$E112&lt;=5000,Barèmes!$E112*0.063+412,Barèmes!$E112*0.146)))</f>
        <v>0</v>
      </c>
      <c r="G253" s="94">
        <v>109</v>
      </c>
    </row>
    <row r="254" spans="1:7" hidden="1" x14ac:dyDescent="0.25">
      <c r="A254" s="94" t="b">
        <f>IF(Barèmes!$C113="Frais de déplacement voiture", IF(OR((Barèmes!$D113="2CV ou moins"),(Barèmes!$D113="3 CV")),IF(Barèmes!$E113&lt;=5000,Barèmes!$E113*0.41,IF(Barèmes!$E113&lt;=20000,Barèmes!$E113*0.245+824,Barèmes!$E113*0.286)),IF(Barèmes!$D113="4 CV",IF(Barèmes!$E113&lt;=5000,Barèmes!$E113*0.493,IF(Barèmes!$E113&lt;=20000,Barèmes!$E113*0.277+1082,Barèmes!$E113*0.332)),IF(Barèmes!$D113="5 CV",IF(Barèmes!$E113&lt;=5000,Barèmes!$E113*0.543,IF(Barèmes!$E113&lt;=20000,Barèmes!$E113*0.305+1188,Barèmes!$E113*0.364)),IF(Barèmes!$D113="6 CV",IF(Barèmes!$E113&lt;=5000,Barèmes!$E113*0.568,IF(Barèmes!$E113&lt;=20000,Barèmes!$E113*0.32+1244,Barèmes!$E113*0.382)),IF(Barèmes!$D113="7 CVou plus", IF(Barèmes!$E113&lt;=5000,Barèmes!$E113*0.595,IF(Barèmes!$E113&lt;=20000,Barèmes!$E113*0.337+1288,Barèmes!$E113*0.401))))))))</f>
        <v>0</v>
      </c>
      <c r="B254" s="94" t="b">
        <f>IF(Barèmes!$C113="Frais de déplacement moto", IF(Barèmes!$D113="2 CV ou moins", IF(Barèmes!$E113&lt;=3000,Barèmes!$E113*0.338,IF(Barèmes!$E113&lt;=6000,Barèmes!$E113*0.084+760,Barèmes!$E113*0.211)), IF(OR((Barèmes!$D113="3 CV"),(Barèmes!$D113="4 CV"),(Barèmes!$D113="5 CV")),IF(Barèmes!$E113&lt;=3000,Barèmes!$E113*0.4,IF(Barèmes!$E113&lt;=6000,Barèmes!$E113*0.07+989,Barèmes!$E113*0.235)),IF(OR((Barèmes!$D113="6 CV"),(Barèmes!$D113="7 CV ou plus")),IF(Barèmes!$E113&lt;=3000,Barèmes!$E113*0.518,IF(Barèmes!$E113&lt;=6000,Barèmes!$E113*0.067+1351,Barèmes!$E113*0.292)),IF(Barèmes!$D113="7 CV ou plus",IF(Barèmes!$E113&lt;=3000,Barèmes!$E113*0.518,IF(Barèmes!$E113&lt;=6000,Barèmes!$E113*0.067+1351,Barèmes!$E113*0.292)))))))</f>
        <v>0</v>
      </c>
      <c r="C254" s="94" t="b">
        <f>IF(Barèmes!$C113="Frais de déplacement cyclomoteur", IF(Barèmes!$E113&lt;=2000,Barèmes!$E113*0.269,IF(Barèmes!$E113&lt;=5000,Barèmes!$E113*0.063+412,Barèmes!$E113*0.146)))</f>
        <v>0</v>
      </c>
      <c r="G254" s="94">
        <v>110</v>
      </c>
    </row>
    <row r="255" spans="1:7" hidden="1" x14ac:dyDescent="0.25">
      <c r="A255" s="94" t="b">
        <f>IF(Barèmes!$C114="Frais de déplacement voiture", IF(OR((Barèmes!$D114="2CV ou moins"),(Barèmes!$D114="3 CV")),IF(Barèmes!$E114&lt;=5000,Barèmes!$E114*0.41,IF(Barèmes!$E114&lt;=20000,Barèmes!$E114*0.245+824,Barèmes!$E114*0.286)),IF(Barèmes!$D114="4 CV",IF(Barèmes!$E114&lt;=5000,Barèmes!$E114*0.493,IF(Barèmes!$E114&lt;=20000,Barèmes!$E114*0.277+1082,Barèmes!$E114*0.332)),IF(Barèmes!$D114="5 CV",IF(Barèmes!$E114&lt;=5000,Barèmes!$E114*0.543,IF(Barèmes!$E114&lt;=20000,Barèmes!$E114*0.305+1188,Barèmes!$E114*0.364)),IF(Barèmes!$D114="6 CV",IF(Barèmes!$E114&lt;=5000,Barèmes!$E114*0.568,IF(Barèmes!$E114&lt;=20000,Barèmes!$E114*0.32+1244,Barèmes!$E114*0.382)),IF(Barèmes!$D114="7 CVou plus", IF(Barèmes!$E114&lt;=5000,Barèmes!$E114*0.595,IF(Barèmes!$E114&lt;=20000,Barèmes!$E114*0.337+1288,Barèmes!$E114*0.401))))))))</f>
        <v>0</v>
      </c>
      <c r="B255" s="94" t="b">
        <f>IF(Barèmes!$C114="Frais de déplacement moto", IF(Barèmes!$D114="2 CV ou moins", IF(Barèmes!$E114&lt;=3000,Barèmes!$E114*0.338,IF(Barèmes!$E114&lt;=6000,Barèmes!$E114*0.084+760,Barèmes!$E114*0.211)), IF(OR((Barèmes!$D114="3 CV"),(Barèmes!$D114="4 CV"),(Barèmes!$D114="5 CV")),IF(Barèmes!$E114&lt;=3000,Barèmes!$E114*0.4,IF(Barèmes!$E114&lt;=6000,Barèmes!$E114*0.07+989,Barèmes!$E114*0.235)),IF(OR((Barèmes!$D114="6 CV"),(Barèmes!$D114="7 CV ou plus")),IF(Barèmes!$E114&lt;=3000,Barèmes!$E114*0.518,IF(Barèmes!$E114&lt;=6000,Barèmes!$E114*0.067+1351,Barèmes!$E114*0.292)),IF(Barèmes!$D114="7 CV ou plus",IF(Barèmes!$E114&lt;=3000,Barèmes!$E114*0.518,IF(Barèmes!$E114&lt;=6000,Barèmes!$E114*0.067+1351,Barèmes!$E114*0.292)))))))</f>
        <v>0</v>
      </c>
      <c r="C255" s="94" t="b">
        <f>IF(Barèmes!$C114="Frais de déplacement cyclomoteur", IF(Barèmes!$E114&lt;=2000,Barèmes!$E114*0.269,IF(Barèmes!$E114&lt;=5000,Barèmes!$E114*0.063+412,Barèmes!$E114*0.146)))</f>
        <v>0</v>
      </c>
      <c r="G255" s="94">
        <v>111</v>
      </c>
    </row>
    <row r="256" spans="1:7" hidden="1" x14ac:dyDescent="0.25">
      <c r="A256" s="94" t="b">
        <f>IF(Barèmes!$C115="Frais de déplacement voiture", IF(OR((Barèmes!$D115="2CV ou moins"),(Barèmes!$D115="3 CV")),IF(Barèmes!$E115&lt;=5000,Barèmes!$E115*0.41,IF(Barèmes!$E115&lt;=20000,Barèmes!$E115*0.245+824,Barèmes!$E115*0.286)),IF(Barèmes!$D115="4 CV",IF(Barèmes!$E115&lt;=5000,Barèmes!$E115*0.493,IF(Barèmes!$E115&lt;=20000,Barèmes!$E115*0.277+1082,Barèmes!$E115*0.332)),IF(Barèmes!$D115="5 CV",IF(Barèmes!$E115&lt;=5000,Barèmes!$E115*0.543,IF(Barèmes!$E115&lt;=20000,Barèmes!$E115*0.305+1188,Barèmes!$E115*0.364)),IF(Barèmes!$D115="6 CV",IF(Barèmes!$E115&lt;=5000,Barèmes!$E115*0.568,IF(Barèmes!$E115&lt;=20000,Barèmes!$E115*0.32+1244,Barèmes!$E115*0.382)),IF(Barèmes!$D115="7 CVou plus", IF(Barèmes!$E115&lt;=5000,Barèmes!$E115*0.595,IF(Barèmes!$E115&lt;=20000,Barèmes!$E115*0.337+1288,Barèmes!$E115*0.401))))))))</f>
        <v>0</v>
      </c>
      <c r="B256" s="94" t="b">
        <f>IF(Barèmes!$C115="Frais de déplacement moto", IF(Barèmes!$D115="2 CV ou moins", IF(Barèmes!$E115&lt;=3000,Barèmes!$E115*0.338,IF(Barèmes!$E115&lt;=6000,Barèmes!$E115*0.084+760,Barèmes!$E115*0.211)), IF(OR((Barèmes!$D115="3 CV"),(Barèmes!$D115="4 CV"),(Barèmes!$D115="5 CV")),IF(Barèmes!$E115&lt;=3000,Barèmes!$E115*0.4,IF(Barèmes!$E115&lt;=6000,Barèmes!$E115*0.07+989,Barèmes!$E115*0.235)),IF(OR((Barèmes!$D115="6 CV"),(Barèmes!$D115="7 CV ou plus")),IF(Barèmes!$E115&lt;=3000,Barèmes!$E115*0.518,IF(Barèmes!$E115&lt;=6000,Barèmes!$E115*0.067+1351,Barèmes!$E115*0.292)),IF(Barèmes!$D115="7 CV ou plus",IF(Barèmes!$E115&lt;=3000,Barèmes!$E115*0.518,IF(Barèmes!$E115&lt;=6000,Barèmes!$E115*0.067+1351,Barèmes!$E115*0.292)))))))</f>
        <v>0</v>
      </c>
      <c r="C256" s="94" t="b">
        <f>IF(Barèmes!$C115="Frais de déplacement cyclomoteur", IF(Barèmes!$E115&lt;=2000,Barèmes!$E115*0.269,IF(Barèmes!$E115&lt;=5000,Barèmes!$E115*0.063+412,Barèmes!$E115*0.146)))</f>
        <v>0</v>
      </c>
      <c r="G256" s="94">
        <v>112</v>
      </c>
    </row>
    <row r="257" spans="1:7" hidden="1" x14ac:dyDescent="0.25">
      <c r="A257" s="94" t="b">
        <f>IF(Barèmes!$C116="Frais de déplacement voiture", IF(OR((Barèmes!$D116="2CV ou moins"),(Barèmes!$D116="3 CV")),IF(Barèmes!$E116&lt;=5000,Barèmes!$E116*0.41,IF(Barèmes!$E116&lt;=20000,Barèmes!$E116*0.245+824,Barèmes!$E116*0.286)),IF(Barèmes!$D116="4 CV",IF(Barèmes!$E116&lt;=5000,Barèmes!$E116*0.493,IF(Barèmes!$E116&lt;=20000,Barèmes!$E116*0.277+1082,Barèmes!$E116*0.332)),IF(Barèmes!$D116="5 CV",IF(Barèmes!$E116&lt;=5000,Barèmes!$E116*0.543,IF(Barèmes!$E116&lt;=20000,Barèmes!$E116*0.305+1188,Barèmes!$E116*0.364)),IF(Barèmes!$D116="6 CV",IF(Barèmes!$E116&lt;=5000,Barèmes!$E116*0.568,IF(Barèmes!$E116&lt;=20000,Barèmes!$E116*0.32+1244,Barèmes!$E116*0.382)),IF(Barèmes!$D116="7 CVou plus", IF(Barèmes!$E116&lt;=5000,Barèmes!$E116*0.595,IF(Barèmes!$E116&lt;=20000,Barèmes!$E116*0.337+1288,Barèmes!$E116*0.401))))))))</f>
        <v>0</v>
      </c>
      <c r="B257" s="94" t="b">
        <f>IF(Barèmes!$C116="Frais de déplacement moto", IF(Barèmes!$D116="2 CV ou moins", IF(Barèmes!$E116&lt;=3000,Barèmes!$E116*0.338,IF(Barèmes!$E116&lt;=6000,Barèmes!$E116*0.084+760,Barèmes!$E116*0.211)), IF(OR((Barèmes!$D116="3 CV"),(Barèmes!$D116="4 CV"),(Barèmes!$D116="5 CV")),IF(Barèmes!$E116&lt;=3000,Barèmes!$E116*0.4,IF(Barèmes!$E116&lt;=6000,Barèmes!$E116*0.07+989,Barèmes!$E116*0.235)),IF(OR((Barèmes!$D116="6 CV"),(Barèmes!$D116="7 CV ou plus")),IF(Barèmes!$E116&lt;=3000,Barèmes!$E116*0.518,IF(Barèmes!$E116&lt;=6000,Barèmes!$E116*0.067+1351,Barèmes!$E116*0.292)),IF(Barèmes!$D116="7 CV ou plus",IF(Barèmes!$E116&lt;=3000,Barèmes!$E116*0.518,IF(Barèmes!$E116&lt;=6000,Barèmes!$E116*0.067+1351,Barèmes!$E116*0.292)))))))</f>
        <v>0</v>
      </c>
      <c r="C257" s="94" t="b">
        <f>IF(Barèmes!$C116="Frais de déplacement cyclomoteur", IF(Barèmes!$E116&lt;=2000,Barèmes!$E116*0.269,IF(Barèmes!$E116&lt;=5000,Barèmes!$E116*0.063+412,Barèmes!$E116*0.146)))</f>
        <v>0</v>
      </c>
      <c r="G257" s="94">
        <v>113</v>
      </c>
    </row>
    <row r="258" spans="1:7" hidden="1" x14ac:dyDescent="0.25">
      <c r="A258" s="94" t="b">
        <f>IF(Barèmes!$C117="Frais de déplacement voiture", IF(OR((Barèmes!$D117="2CV ou moins"),(Barèmes!$D117="3 CV")),IF(Barèmes!$E117&lt;=5000,Barèmes!$E117*0.41,IF(Barèmes!$E117&lt;=20000,Barèmes!$E117*0.245+824,Barèmes!$E117*0.286)),IF(Barèmes!$D117="4 CV",IF(Barèmes!$E117&lt;=5000,Barèmes!$E117*0.493,IF(Barèmes!$E117&lt;=20000,Barèmes!$E117*0.277+1082,Barèmes!$E117*0.332)),IF(Barèmes!$D117="5 CV",IF(Barèmes!$E117&lt;=5000,Barèmes!$E117*0.543,IF(Barèmes!$E117&lt;=20000,Barèmes!$E117*0.305+1188,Barèmes!$E117*0.364)),IF(Barèmes!$D117="6 CV",IF(Barèmes!$E117&lt;=5000,Barèmes!$E117*0.568,IF(Barèmes!$E117&lt;=20000,Barèmes!$E117*0.32+1244,Barèmes!$E117*0.382)),IF(Barèmes!$D117="7 CVou plus", IF(Barèmes!$E117&lt;=5000,Barèmes!$E117*0.595,IF(Barèmes!$E117&lt;=20000,Barèmes!$E117*0.337+1288,Barèmes!$E117*0.401))))))))</f>
        <v>0</v>
      </c>
      <c r="B258" s="94" t="b">
        <f>IF(Barèmes!$C117="Frais de déplacement moto", IF(Barèmes!$D117="2 CV ou moins", IF(Barèmes!$E117&lt;=3000,Barèmes!$E117*0.338,IF(Barèmes!$E117&lt;=6000,Barèmes!$E117*0.084+760,Barèmes!$E117*0.211)), IF(OR((Barèmes!$D117="3 CV"),(Barèmes!$D117="4 CV"),(Barèmes!$D117="5 CV")),IF(Barèmes!$E117&lt;=3000,Barèmes!$E117*0.4,IF(Barèmes!$E117&lt;=6000,Barèmes!$E117*0.07+989,Barèmes!$E117*0.235)),IF(OR((Barèmes!$D117="6 CV"),(Barèmes!$D117="7 CV ou plus")),IF(Barèmes!$E117&lt;=3000,Barèmes!$E117*0.518,IF(Barèmes!$E117&lt;=6000,Barèmes!$E117*0.067+1351,Barèmes!$E117*0.292)),IF(Barèmes!$D117="7 CV ou plus",IF(Barèmes!$E117&lt;=3000,Barèmes!$E117*0.518,IF(Barèmes!$E117&lt;=6000,Barèmes!$E117*0.067+1351,Barèmes!$E117*0.292)))))))</f>
        <v>0</v>
      </c>
      <c r="C258" s="94" t="b">
        <f>IF(Barèmes!$C117="Frais de déplacement cyclomoteur", IF(Barèmes!$E117&lt;=2000,Barèmes!$E117*0.269,IF(Barèmes!$E117&lt;=5000,Barèmes!$E117*0.063+412,Barèmes!$E117*0.146)))</f>
        <v>0</v>
      </c>
      <c r="G258" s="94">
        <v>114</v>
      </c>
    </row>
    <row r="259" spans="1:7" hidden="1" x14ac:dyDescent="0.25">
      <c r="A259" s="94" t="b">
        <f>IF(Barèmes!$C118="Frais de déplacement voiture", IF(OR((Barèmes!$D118="2CV ou moins"),(Barèmes!$D118="3 CV")),IF(Barèmes!$E118&lt;=5000,Barèmes!$E118*0.41,IF(Barèmes!$E118&lt;=20000,Barèmes!$E118*0.245+824,Barèmes!$E118*0.286)),IF(Barèmes!$D118="4 CV",IF(Barèmes!$E118&lt;=5000,Barèmes!$E118*0.493,IF(Barèmes!$E118&lt;=20000,Barèmes!$E118*0.277+1082,Barèmes!$E118*0.332)),IF(Barèmes!$D118="5 CV",IF(Barèmes!$E118&lt;=5000,Barèmes!$E118*0.543,IF(Barèmes!$E118&lt;=20000,Barèmes!$E118*0.305+1188,Barèmes!$E118*0.364)),IF(Barèmes!$D118="6 CV",IF(Barèmes!$E118&lt;=5000,Barèmes!$E118*0.568,IF(Barèmes!$E118&lt;=20000,Barèmes!$E118*0.32+1244,Barèmes!$E118*0.382)),IF(Barèmes!$D118="7 CVou plus", IF(Barèmes!$E118&lt;=5000,Barèmes!$E118*0.595,IF(Barèmes!$E118&lt;=20000,Barèmes!$E118*0.337+1288,Barèmes!$E118*0.401))))))))</f>
        <v>0</v>
      </c>
      <c r="B259" s="94" t="b">
        <f>IF(Barèmes!$C118="Frais de déplacement moto", IF(Barèmes!$D118="2 CV ou moins", IF(Barèmes!$E118&lt;=3000,Barèmes!$E118*0.338,IF(Barèmes!$E118&lt;=6000,Barèmes!$E118*0.084+760,Barèmes!$E118*0.211)), IF(OR((Barèmes!$D118="3 CV"),(Barèmes!$D118="4 CV"),(Barèmes!$D118="5 CV")),IF(Barèmes!$E118&lt;=3000,Barèmes!$E118*0.4,IF(Barèmes!$E118&lt;=6000,Barèmes!$E118*0.07+989,Barèmes!$E118*0.235)),IF(OR((Barèmes!$D118="6 CV"),(Barèmes!$D118="7 CV ou plus")),IF(Barèmes!$E118&lt;=3000,Barèmes!$E118*0.518,IF(Barèmes!$E118&lt;=6000,Barèmes!$E118*0.067+1351,Barèmes!$E118*0.292)),IF(Barèmes!$D118="7 CV ou plus",IF(Barèmes!$E118&lt;=3000,Barèmes!$E118*0.518,IF(Barèmes!$E118&lt;=6000,Barèmes!$E118*0.067+1351,Barèmes!$E118*0.292)))))))</f>
        <v>0</v>
      </c>
      <c r="C259" s="94" t="b">
        <f>IF(Barèmes!$C118="Frais de déplacement cyclomoteur", IF(Barèmes!$E118&lt;=2000,Barèmes!$E118*0.269,IF(Barèmes!$E118&lt;=5000,Barèmes!$E118*0.063+412,Barèmes!$E118*0.146)))</f>
        <v>0</v>
      </c>
      <c r="G259" s="94">
        <v>115</v>
      </c>
    </row>
    <row r="260" spans="1:7" hidden="1" x14ac:dyDescent="0.25">
      <c r="A260" s="94" t="b">
        <f>IF(Barèmes!$C119="Frais de déplacement voiture", IF(OR((Barèmes!$D119="2CV ou moins"),(Barèmes!$D119="3 CV")),IF(Barèmes!$E119&lt;=5000,Barèmes!$E119*0.41,IF(Barèmes!$E119&lt;=20000,Barèmes!$E119*0.245+824,Barèmes!$E119*0.286)),IF(Barèmes!$D119="4 CV",IF(Barèmes!$E119&lt;=5000,Barèmes!$E119*0.493,IF(Barèmes!$E119&lt;=20000,Barèmes!$E119*0.277+1082,Barèmes!$E119*0.332)),IF(Barèmes!$D119="5 CV",IF(Barèmes!$E119&lt;=5000,Barèmes!$E119*0.543,IF(Barèmes!$E119&lt;=20000,Barèmes!$E119*0.305+1188,Barèmes!$E119*0.364)),IF(Barèmes!$D119="6 CV",IF(Barèmes!$E119&lt;=5000,Barèmes!$E119*0.568,IF(Barèmes!$E119&lt;=20000,Barèmes!$E119*0.32+1244,Barèmes!$E119*0.382)),IF(Barèmes!$D119="7 CVou plus", IF(Barèmes!$E119&lt;=5000,Barèmes!$E119*0.595,IF(Barèmes!$E119&lt;=20000,Barèmes!$E119*0.337+1288,Barèmes!$E119*0.401))))))))</f>
        <v>0</v>
      </c>
      <c r="B260" s="94" t="b">
        <f>IF(Barèmes!$C119="Frais de déplacement moto", IF(Barèmes!$D119="2 CV ou moins", IF(Barèmes!$E119&lt;=3000,Barèmes!$E119*0.338,IF(Barèmes!$E119&lt;=6000,Barèmes!$E119*0.084+760,Barèmes!$E119*0.211)), IF(OR((Barèmes!$D119="3 CV"),(Barèmes!$D119="4 CV"),(Barèmes!$D119="5 CV")),IF(Barèmes!$E119&lt;=3000,Barèmes!$E119*0.4,IF(Barèmes!$E119&lt;=6000,Barèmes!$E119*0.07+989,Barèmes!$E119*0.235)),IF(OR((Barèmes!$D119="6 CV"),(Barèmes!$D119="7 CV ou plus")),IF(Barèmes!$E119&lt;=3000,Barèmes!$E119*0.518,IF(Barèmes!$E119&lt;=6000,Barèmes!$E119*0.067+1351,Barèmes!$E119*0.292)),IF(Barèmes!$D119="7 CV ou plus",IF(Barèmes!$E119&lt;=3000,Barèmes!$E119*0.518,IF(Barèmes!$E119&lt;=6000,Barèmes!$E119*0.067+1351,Barèmes!$E119*0.292)))))))</f>
        <v>0</v>
      </c>
      <c r="C260" s="94" t="b">
        <f>IF(Barèmes!$C119="Frais de déplacement cyclomoteur", IF(Barèmes!$E119&lt;=2000,Barèmes!$E119*0.269,IF(Barèmes!$E119&lt;=5000,Barèmes!$E119*0.063+412,Barèmes!$E119*0.146)))</f>
        <v>0</v>
      </c>
      <c r="G260" s="94">
        <v>116</v>
      </c>
    </row>
    <row r="261" spans="1:7" hidden="1" x14ac:dyDescent="0.25">
      <c r="A261" s="94" t="b">
        <f>IF(Barèmes!$C120="Frais de déplacement voiture", IF(OR((Barèmes!$D120="2CV ou moins"),(Barèmes!$D120="3 CV")),IF(Barèmes!$E120&lt;=5000,Barèmes!$E120*0.41,IF(Barèmes!$E120&lt;=20000,Barèmes!$E120*0.245+824,Barèmes!$E120*0.286)),IF(Barèmes!$D120="4 CV",IF(Barèmes!$E120&lt;=5000,Barèmes!$E120*0.493,IF(Barèmes!$E120&lt;=20000,Barèmes!$E120*0.277+1082,Barèmes!$E120*0.332)),IF(Barèmes!$D120="5 CV",IF(Barèmes!$E120&lt;=5000,Barèmes!$E120*0.543,IF(Barèmes!$E120&lt;=20000,Barèmes!$E120*0.305+1188,Barèmes!$E120*0.364)),IF(Barèmes!$D120="6 CV",IF(Barèmes!$E120&lt;=5000,Barèmes!$E120*0.568,IF(Barèmes!$E120&lt;=20000,Barèmes!$E120*0.32+1244,Barèmes!$E120*0.382)),IF(Barèmes!$D120="7 CVou plus", IF(Barèmes!$E120&lt;=5000,Barèmes!$E120*0.595,IF(Barèmes!$E120&lt;=20000,Barèmes!$E120*0.337+1288,Barèmes!$E120*0.401))))))))</f>
        <v>0</v>
      </c>
      <c r="B261" s="94" t="b">
        <f>IF(Barèmes!$C120="Frais de déplacement moto", IF(Barèmes!$D120="2 CV ou moins", IF(Barèmes!$E120&lt;=3000,Barèmes!$E120*0.338,IF(Barèmes!$E120&lt;=6000,Barèmes!$E120*0.084+760,Barèmes!$E120*0.211)), IF(OR((Barèmes!$D120="3 CV"),(Barèmes!$D120="4 CV"),(Barèmes!$D120="5 CV")),IF(Barèmes!$E120&lt;=3000,Barèmes!$E120*0.4,IF(Barèmes!$E120&lt;=6000,Barèmes!$E120*0.07+989,Barèmes!$E120*0.235)),IF(OR((Barèmes!$D120="6 CV"),(Barèmes!$D120="7 CV ou plus")),IF(Barèmes!$E120&lt;=3000,Barèmes!$E120*0.518,IF(Barèmes!$E120&lt;=6000,Barèmes!$E120*0.067+1351,Barèmes!$E120*0.292)),IF(Barèmes!$D120="7 CV ou plus",IF(Barèmes!$E120&lt;=3000,Barèmes!$E120*0.518,IF(Barèmes!$E120&lt;=6000,Barèmes!$E120*0.067+1351,Barèmes!$E120*0.292)))))))</f>
        <v>0</v>
      </c>
      <c r="C261" s="94" t="b">
        <f>IF(Barèmes!$C120="Frais de déplacement cyclomoteur", IF(Barèmes!$E120&lt;=2000,Barèmes!$E120*0.269,IF(Barèmes!$E120&lt;=5000,Barèmes!$E120*0.063+412,Barèmes!$E120*0.146)))</f>
        <v>0</v>
      </c>
      <c r="G261" s="94">
        <v>117</v>
      </c>
    </row>
    <row r="262" spans="1:7" hidden="1" x14ac:dyDescent="0.25">
      <c r="A262" s="94" t="b">
        <f>IF(Barèmes!$C121="Frais de déplacement voiture", IF(OR((Barèmes!$D121="2CV ou moins"),(Barèmes!$D121="3 CV")),IF(Barèmes!$E121&lt;=5000,Barèmes!$E121*0.41,IF(Barèmes!$E121&lt;=20000,Barèmes!$E121*0.245+824,Barèmes!$E121*0.286)),IF(Barèmes!$D121="4 CV",IF(Barèmes!$E121&lt;=5000,Barèmes!$E121*0.493,IF(Barèmes!$E121&lt;=20000,Barèmes!$E121*0.277+1082,Barèmes!$E121*0.332)),IF(Barèmes!$D121="5 CV",IF(Barèmes!$E121&lt;=5000,Barèmes!$E121*0.543,IF(Barèmes!$E121&lt;=20000,Barèmes!$E121*0.305+1188,Barèmes!$E121*0.364)),IF(Barèmes!$D121="6 CV",IF(Barèmes!$E121&lt;=5000,Barèmes!$E121*0.568,IF(Barèmes!$E121&lt;=20000,Barèmes!$E121*0.32+1244,Barèmes!$E121*0.382)),IF(Barèmes!$D121="7 CVou plus", IF(Barèmes!$E121&lt;=5000,Barèmes!$E121*0.595,IF(Barèmes!$E121&lt;=20000,Barèmes!$E121*0.337+1288,Barèmes!$E121*0.401))))))))</f>
        <v>0</v>
      </c>
      <c r="B262" s="94" t="b">
        <f>IF(Barèmes!$C121="Frais de déplacement moto", IF(Barèmes!$D121="2 CV ou moins", IF(Barèmes!$E121&lt;=3000,Barèmes!$E121*0.338,IF(Barèmes!$E121&lt;=6000,Barèmes!$E121*0.084+760,Barèmes!$E121*0.211)), IF(OR((Barèmes!$D121="3 CV"),(Barèmes!$D121="4 CV"),(Barèmes!$D121="5 CV")),IF(Barèmes!$E121&lt;=3000,Barèmes!$E121*0.4,IF(Barèmes!$E121&lt;=6000,Barèmes!$E121*0.07+989,Barèmes!$E121*0.235)),IF(OR((Barèmes!$D121="6 CV"),(Barèmes!$D121="7 CV ou plus")),IF(Barèmes!$E121&lt;=3000,Barèmes!$E121*0.518,IF(Barèmes!$E121&lt;=6000,Barèmes!$E121*0.067+1351,Barèmes!$E121*0.292)),IF(Barèmes!$D121="7 CV ou plus",IF(Barèmes!$E121&lt;=3000,Barèmes!$E121*0.518,IF(Barèmes!$E121&lt;=6000,Barèmes!$E121*0.067+1351,Barèmes!$E121*0.292)))))))</f>
        <v>0</v>
      </c>
      <c r="C262" s="94" t="b">
        <f>IF(Barèmes!$C121="Frais de déplacement cyclomoteur", IF(Barèmes!$E121&lt;=2000,Barèmes!$E121*0.269,IF(Barèmes!$E121&lt;=5000,Barèmes!$E121*0.063+412,Barèmes!$E121*0.146)))</f>
        <v>0</v>
      </c>
      <c r="G262" s="94">
        <v>118</v>
      </c>
    </row>
    <row r="263" spans="1:7" hidden="1" x14ac:dyDescent="0.25">
      <c r="A263" s="94" t="b">
        <f>IF(Barèmes!$C122="Frais de déplacement voiture", IF(OR((Barèmes!$D122="2CV ou moins"),(Barèmes!$D122="3 CV")),IF(Barèmes!$E122&lt;=5000,Barèmes!$E122*0.41,IF(Barèmes!$E122&lt;=20000,Barèmes!$E122*0.245+824,Barèmes!$E122*0.286)),IF(Barèmes!$D122="4 CV",IF(Barèmes!$E122&lt;=5000,Barèmes!$E122*0.493,IF(Barèmes!$E122&lt;=20000,Barèmes!$E122*0.277+1082,Barèmes!$E122*0.332)),IF(Barèmes!$D122="5 CV",IF(Barèmes!$E122&lt;=5000,Barèmes!$E122*0.543,IF(Barèmes!$E122&lt;=20000,Barèmes!$E122*0.305+1188,Barèmes!$E122*0.364)),IF(Barèmes!$D122="6 CV",IF(Barèmes!$E122&lt;=5000,Barèmes!$E122*0.568,IF(Barèmes!$E122&lt;=20000,Barèmes!$E122*0.32+1244,Barèmes!$E122*0.382)),IF(Barèmes!$D122="7 CVou plus", IF(Barèmes!$E122&lt;=5000,Barèmes!$E122*0.595,IF(Barèmes!$E122&lt;=20000,Barèmes!$E122*0.337+1288,Barèmes!$E122*0.401))))))))</f>
        <v>0</v>
      </c>
      <c r="B263" s="94" t="b">
        <f>IF(Barèmes!$C122="Frais de déplacement moto", IF(Barèmes!$D122="2 CV ou moins", IF(Barèmes!$E122&lt;=3000,Barèmes!$E122*0.338,IF(Barèmes!$E122&lt;=6000,Barèmes!$E122*0.084+760,Barèmes!$E122*0.211)), IF(OR((Barèmes!$D122="3 CV"),(Barèmes!$D122="4 CV"),(Barèmes!$D122="5 CV")),IF(Barèmes!$E122&lt;=3000,Barèmes!$E122*0.4,IF(Barèmes!$E122&lt;=6000,Barèmes!$E122*0.07+989,Barèmes!$E122*0.235)),IF(OR((Barèmes!$D122="6 CV"),(Barèmes!$D122="7 CV ou plus")),IF(Barèmes!$E122&lt;=3000,Barèmes!$E122*0.518,IF(Barèmes!$E122&lt;=6000,Barèmes!$E122*0.067+1351,Barèmes!$E122*0.292)),IF(Barèmes!$D122="7 CV ou plus",IF(Barèmes!$E122&lt;=3000,Barèmes!$E122*0.518,IF(Barèmes!$E122&lt;=6000,Barèmes!$E122*0.067+1351,Barèmes!$E122*0.292)))))))</f>
        <v>0</v>
      </c>
      <c r="C263" s="94" t="b">
        <f>IF(Barèmes!$C122="Frais de déplacement cyclomoteur", IF(Barèmes!$E122&lt;=2000,Barèmes!$E122*0.269,IF(Barèmes!$E122&lt;=5000,Barèmes!$E122*0.063+412,Barèmes!$E122*0.146)))</f>
        <v>0</v>
      </c>
      <c r="G263" s="94">
        <v>119</v>
      </c>
    </row>
    <row r="264" spans="1:7" hidden="1" x14ac:dyDescent="0.25">
      <c r="A264" s="94" t="b">
        <f>IF(Barèmes!$C123="Frais de déplacement voiture", IF(OR((Barèmes!$D123="2CV ou moins"),(Barèmes!$D123="3 CV")),IF(Barèmes!$E123&lt;=5000,Barèmes!$E123*0.41,IF(Barèmes!$E123&lt;=20000,Barèmes!$E123*0.245+824,Barèmes!$E123*0.286)),IF(Barèmes!$D123="4 CV",IF(Barèmes!$E123&lt;=5000,Barèmes!$E123*0.493,IF(Barèmes!$E123&lt;=20000,Barèmes!$E123*0.277+1082,Barèmes!$E123*0.332)),IF(Barèmes!$D123="5 CV",IF(Barèmes!$E123&lt;=5000,Barèmes!$E123*0.543,IF(Barèmes!$E123&lt;=20000,Barèmes!$E123*0.305+1188,Barèmes!$E123*0.364)),IF(Barèmes!$D123="6 CV",IF(Barèmes!$E123&lt;=5000,Barèmes!$E123*0.568,IF(Barèmes!$E123&lt;=20000,Barèmes!$E123*0.32+1244,Barèmes!$E123*0.382)),IF(Barèmes!$D123="7 CVou plus", IF(Barèmes!$E123&lt;=5000,Barèmes!$E123*0.595,IF(Barèmes!$E123&lt;=20000,Barèmes!$E123*0.337+1288,Barèmes!$E123*0.401))))))))</f>
        <v>0</v>
      </c>
      <c r="B264" s="94" t="b">
        <f>IF(Barèmes!$C123="Frais de déplacement moto", IF(Barèmes!$D123="2 CV ou moins", IF(Barèmes!$E123&lt;=3000,Barèmes!$E123*0.338,IF(Barèmes!$E123&lt;=6000,Barèmes!$E123*0.084+760,Barèmes!$E123*0.211)), IF(OR((Barèmes!$D123="3 CV"),(Barèmes!$D123="4 CV"),(Barèmes!$D123="5 CV")),IF(Barèmes!$E123&lt;=3000,Barèmes!$E123*0.4,IF(Barèmes!$E123&lt;=6000,Barèmes!$E123*0.07+989,Barèmes!$E123*0.235)),IF(OR((Barèmes!$D123="6 CV"),(Barèmes!$D123="7 CV ou plus")),IF(Barèmes!$E123&lt;=3000,Barèmes!$E123*0.518,IF(Barèmes!$E123&lt;=6000,Barèmes!$E123*0.067+1351,Barèmes!$E123*0.292)),IF(Barèmes!$D123="7 CV ou plus",IF(Barèmes!$E123&lt;=3000,Barèmes!$E123*0.518,IF(Barèmes!$E123&lt;=6000,Barèmes!$E123*0.067+1351,Barèmes!$E123*0.292)))))))</f>
        <v>0</v>
      </c>
      <c r="C264" s="94" t="b">
        <f>IF(Barèmes!$C123="Frais de déplacement cyclomoteur", IF(Barèmes!$E123&lt;=2000,Barèmes!$E123*0.269,IF(Barèmes!$E123&lt;=5000,Barèmes!$E123*0.063+412,Barèmes!$E123*0.146)))</f>
        <v>0</v>
      </c>
      <c r="G264" s="94">
        <v>120</v>
      </c>
    </row>
  </sheetData>
  <sheetProtection password="C9BF" sheet="1" selectLockedCells="1" selectUnlockedCells="1"/>
  <sortState ref="G6:G7">
    <sortCondition ref="G5"/>
  </sortState>
  <conditionalFormatting sqref="A122">
    <cfRule type="duplicateValues" dxfId="1" priority="10"/>
  </conditionalFormatting>
  <conditionalFormatting sqref="E124:E128">
    <cfRule type="duplicateValues" dxfId="0" priority="1"/>
  </conditionalFormatting>
  <pageMargins left="0.7" right="0.7" top="0.75" bottom="0.75" header="0.3" footer="0.3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4" tint="0.39997558519241921"/>
    <pageSetUpPr fitToPage="1"/>
  </sheetPr>
  <dimension ref="A1:K150"/>
  <sheetViews>
    <sheetView zoomScale="95" zoomScaleNormal="95" zoomScaleSheetLayoutView="40" workbookViewId="0">
      <pane ySplit="3" topLeftCell="A4" activePane="bottomLeft" state="frozen"/>
      <selection pane="bottomLeft" activeCell="D11" sqref="D11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3" width="44.140625" style="34" bestFit="1" customWidth="1"/>
    <col min="4" max="4" width="44" style="34" bestFit="1" customWidth="1"/>
    <col min="5" max="5" width="20.7109375" style="34" customWidth="1"/>
    <col min="6" max="6" width="30.7109375" style="34" customWidth="1"/>
    <col min="7" max="8" width="20.7109375" style="34" customWidth="1"/>
    <col min="9" max="10" width="10.7109375" style="34" customWidth="1"/>
    <col min="11" max="11" width="16.5703125" style="34" bestFit="1" customWidth="1"/>
    <col min="12" max="13" width="11.42578125" style="34"/>
    <col min="14" max="14" width="11.42578125" style="34" customWidth="1"/>
    <col min="15" max="16384" width="11.42578125" style="34"/>
  </cols>
  <sheetData>
    <row r="1" spans="1:11" ht="30" customHeight="1" thickBot="1" x14ac:dyDescent="0.3">
      <c r="A1" s="284" t="s">
        <v>241</v>
      </c>
      <c r="B1" s="285"/>
      <c r="C1" s="285"/>
      <c r="D1" s="285"/>
      <c r="E1" s="285"/>
      <c r="F1" s="285"/>
      <c r="G1" s="285"/>
      <c r="H1" s="285"/>
      <c r="I1" s="285"/>
      <c r="J1" s="285"/>
      <c r="K1" s="286"/>
    </row>
    <row r="2" spans="1:11" ht="20.100000000000001" customHeight="1" thickBot="1" x14ac:dyDescent="0.3">
      <c r="A2" s="289" t="s">
        <v>119</v>
      </c>
      <c r="B2" s="290"/>
      <c r="C2" s="290"/>
      <c r="D2" s="290"/>
      <c r="E2" s="290"/>
      <c r="F2" s="290"/>
      <c r="G2" s="290"/>
      <c r="H2" s="290"/>
      <c r="I2" s="290"/>
      <c r="J2" s="290"/>
      <c r="K2" s="291"/>
    </row>
    <row r="3" spans="1:11" ht="30" customHeight="1" thickBot="1" x14ac:dyDescent="0.3">
      <c r="A3" s="161" t="s">
        <v>0</v>
      </c>
      <c r="B3" s="41" t="s">
        <v>96</v>
      </c>
      <c r="C3" s="163" t="s">
        <v>97</v>
      </c>
      <c r="D3" s="18" t="s">
        <v>118</v>
      </c>
      <c r="E3" s="163" t="s">
        <v>46</v>
      </c>
      <c r="F3" s="17" t="s">
        <v>124</v>
      </c>
      <c r="G3" s="17" t="s">
        <v>125</v>
      </c>
      <c r="H3" s="17" t="s">
        <v>126</v>
      </c>
      <c r="I3" s="17" t="s">
        <v>1</v>
      </c>
      <c r="J3" s="17" t="s">
        <v>2</v>
      </c>
      <c r="K3" s="168" t="s">
        <v>127</v>
      </c>
    </row>
    <row r="4" spans="1:11" ht="19.5" customHeight="1" x14ac:dyDescent="0.25">
      <c r="A4" s="148" t="str">
        <f>IF($B4="","",Listes!$G145)</f>
        <v/>
      </c>
      <c r="B4" s="1"/>
      <c r="C4" s="1"/>
      <c r="D4" s="1"/>
      <c r="E4" s="3"/>
      <c r="F4" s="1"/>
      <c r="G4" s="133"/>
      <c r="H4" s="133"/>
      <c r="I4" s="219"/>
      <c r="J4" s="1"/>
      <c r="K4" s="2"/>
    </row>
    <row r="5" spans="1:11" ht="19.5" customHeight="1" x14ac:dyDescent="0.25">
      <c r="A5" s="30" t="str">
        <f>IF($B5="","",Listes!$G146)</f>
        <v/>
      </c>
      <c r="B5" s="3"/>
      <c r="C5" s="3"/>
      <c r="D5" s="3"/>
      <c r="E5" s="3"/>
      <c r="F5" s="3"/>
      <c r="G5" s="134"/>
      <c r="H5" s="134"/>
      <c r="I5" s="220"/>
      <c r="J5" s="3"/>
      <c r="K5" s="4"/>
    </row>
    <row r="6" spans="1:11" ht="19.5" customHeight="1" x14ac:dyDescent="0.25">
      <c r="A6" s="30" t="str">
        <f>IF($B6="","",Listes!$G147)</f>
        <v/>
      </c>
      <c r="B6" s="3"/>
      <c r="C6" s="3"/>
      <c r="D6" s="3"/>
      <c r="E6" s="3"/>
      <c r="F6" s="3"/>
      <c r="G6" s="134"/>
      <c r="H6" s="134"/>
      <c r="I6" s="220"/>
      <c r="J6" s="3"/>
      <c r="K6" s="4"/>
    </row>
    <row r="7" spans="1:11" ht="19.5" customHeight="1" x14ac:dyDescent="0.25">
      <c r="A7" s="30" t="str">
        <f>IF($B7="","",Listes!$G148)</f>
        <v/>
      </c>
      <c r="B7" s="3"/>
      <c r="C7" s="3"/>
      <c r="D7" s="3"/>
      <c r="E7" s="3"/>
      <c r="F7" s="3"/>
      <c r="G7" s="134"/>
      <c r="H7" s="134"/>
      <c r="I7" s="220"/>
      <c r="J7" s="3"/>
      <c r="K7" s="4"/>
    </row>
    <row r="8" spans="1:11" ht="19.5" customHeight="1" x14ac:dyDescent="0.25">
      <c r="A8" s="30" t="str">
        <f>IF($B8="","",Listes!$G149)</f>
        <v/>
      </c>
      <c r="B8" s="3"/>
      <c r="C8" s="3"/>
      <c r="D8" s="3"/>
      <c r="E8" s="3"/>
      <c r="F8" s="3"/>
      <c r="G8" s="134"/>
      <c r="H8" s="134"/>
      <c r="I8" s="220"/>
      <c r="J8" s="3"/>
      <c r="K8" s="4"/>
    </row>
    <row r="9" spans="1:11" ht="19.5" customHeight="1" x14ac:dyDescent="0.25">
      <c r="A9" s="30" t="str">
        <f>IF($B9="","",Listes!$G150)</f>
        <v/>
      </c>
      <c r="B9" s="3"/>
      <c r="C9" s="3"/>
      <c r="D9" s="3"/>
      <c r="E9" s="3"/>
      <c r="F9" s="3"/>
      <c r="G9" s="134"/>
      <c r="H9" s="134"/>
      <c r="I9" s="220"/>
      <c r="J9" s="3"/>
      <c r="K9" s="4"/>
    </row>
    <row r="10" spans="1:11" ht="19.5" customHeight="1" x14ac:dyDescent="0.25">
      <c r="A10" s="30" t="str">
        <f>IF($B10="","",Listes!$G151)</f>
        <v/>
      </c>
      <c r="B10" s="3"/>
      <c r="C10" s="3"/>
      <c r="D10" s="3"/>
      <c r="E10" s="3"/>
      <c r="F10" s="3"/>
      <c r="G10" s="134"/>
      <c r="H10" s="134"/>
      <c r="I10" s="220"/>
      <c r="J10" s="3"/>
      <c r="K10" s="4"/>
    </row>
    <row r="11" spans="1:11" ht="19.5" customHeight="1" x14ac:dyDescent="0.25">
      <c r="A11" s="30" t="str">
        <f>IF($B11="","",Listes!$G152)</f>
        <v/>
      </c>
      <c r="B11" s="3"/>
      <c r="C11" s="3"/>
      <c r="D11" s="3"/>
      <c r="E11" s="3"/>
      <c r="F11" s="3"/>
      <c r="G11" s="134"/>
      <c r="H11" s="134"/>
      <c r="I11" s="220"/>
      <c r="J11" s="3"/>
      <c r="K11" s="4"/>
    </row>
    <row r="12" spans="1:11" ht="19.5" customHeight="1" x14ac:dyDescent="0.25">
      <c r="A12" s="30" t="str">
        <f>IF($B12="","",Listes!$G153)</f>
        <v/>
      </c>
      <c r="B12" s="3"/>
      <c r="C12" s="3"/>
      <c r="D12" s="3"/>
      <c r="E12" s="3"/>
      <c r="F12" s="3"/>
      <c r="G12" s="134"/>
      <c r="H12" s="134"/>
      <c r="I12" s="220"/>
      <c r="J12" s="3"/>
      <c r="K12" s="4"/>
    </row>
    <row r="13" spans="1:11" ht="19.5" customHeight="1" x14ac:dyDescent="0.25">
      <c r="A13" s="30" t="str">
        <f>IF($B13="","",Listes!$G154)</f>
        <v/>
      </c>
      <c r="B13" s="3"/>
      <c r="C13" s="3"/>
      <c r="D13" s="3"/>
      <c r="E13" s="3"/>
      <c r="F13" s="3"/>
      <c r="G13" s="134"/>
      <c r="H13" s="134"/>
      <c r="I13" s="220"/>
      <c r="J13" s="3"/>
      <c r="K13" s="4"/>
    </row>
    <row r="14" spans="1:11" ht="19.5" customHeight="1" x14ac:dyDescent="0.25">
      <c r="A14" s="30" t="str">
        <f>IF($B14="","",Listes!$G155)</f>
        <v/>
      </c>
      <c r="B14" s="3"/>
      <c r="C14" s="3"/>
      <c r="D14" s="3"/>
      <c r="E14" s="3"/>
      <c r="F14" s="3"/>
      <c r="G14" s="134"/>
      <c r="H14" s="134"/>
      <c r="I14" s="220"/>
      <c r="J14" s="3"/>
      <c r="K14" s="4"/>
    </row>
    <row r="15" spans="1:11" ht="19.5" customHeight="1" x14ac:dyDescent="0.25">
      <c r="A15" s="30" t="str">
        <f>IF($B15="","",Listes!$G156)</f>
        <v/>
      </c>
      <c r="B15" s="3"/>
      <c r="C15" s="3"/>
      <c r="D15" s="3"/>
      <c r="E15" s="3"/>
      <c r="F15" s="3"/>
      <c r="G15" s="134"/>
      <c r="H15" s="134"/>
      <c r="I15" s="220"/>
      <c r="J15" s="3"/>
      <c r="K15" s="4"/>
    </row>
    <row r="16" spans="1:11" ht="19.5" customHeight="1" x14ac:dyDescent="0.25">
      <c r="A16" s="30" t="str">
        <f>IF($B16="","",Listes!$G157)</f>
        <v/>
      </c>
      <c r="B16" s="3"/>
      <c r="C16" s="3"/>
      <c r="D16" s="3"/>
      <c r="E16" s="3"/>
      <c r="F16" s="3"/>
      <c r="G16" s="134"/>
      <c r="H16" s="134"/>
      <c r="I16" s="220"/>
      <c r="J16" s="3"/>
      <c r="K16" s="4"/>
    </row>
    <row r="17" spans="1:11" ht="19.5" customHeight="1" x14ac:dyDescent="0.25">
      <c r="A17" s="30" t="str">
        <f>IF($B17="","",Listes!$G158)</f>
        <v/>
      </c>
      <c r="B17" s="3"/>
      <c r="C17" s="3"/>
      <c r="D17" s="3"/>
      <c r="E17" s="3"/>
      <c r="F17" s="3"/>
      <c r="G17" s="134"/>
      <c r="H17" s="134"/>
      <c r="I17" s="220"/>
      <c r="J17" s="3"/>
      <c r="K17" s="4"/>
    </row>
    <row r="18" spans="1:11" ht="19.5" customHeight="1" x14ac:dyDescent="0.25">
      <c r="A18" s="30" t="str">
        <f>IF($B18="","",Listes!$G159)</f>
        <v/>
      </c>
      <c r="B18" s="3"/>
      <c r="C18" s="3"/>
      <c r="D18" s="3"/>
      <c r="E18" s="3"/>
      <c r="F18" s="3"/>
      <c r="G18" s="134"/>
      <c r="H18" s="134"/>
      <c r="I18" s="220"/>
      <c r="J18" s="3"/>
      <c r="K18" s="4"/>
    </row>
    <row r="19" spans="1:11" ht="19.5" customHeight="1" x14ac:dyDescent="0.25">
      <c r="A19" s="30" t="str">
        <f>IF($B19="","",Listes!$G160)</f>
        <v/>
      </c>
      <c r="B19" s="3"/>
      <c r="C19" s="3"/>
      <c r="D19" s="3"/>
      <c r="E19" s="3"/>
      <c r="F19" s="3"/>
      <c r="G19" s="134"/>
      <c r="H19" s="134"/>
      <c r="I19" s="220"/>
      <c r="J19" s="3"/>
      <c r="K19" s="4"/>
    </row>
    <row r="20" spans="1:11" ht="19.5" customHeight="1" x14ac:dyDescent="0.25">
      <c r="A20" s="30" t="str">
        <f>IF($B20="","",Listes!$G161)</f>
        <v/>
      </c>
      <c r="B20" s="3"/>
      <c r="C20" s="3"/>
      <c r="D20" s="3"/>
      <c r="E20" s="3"/>
      <c r="F20" s="3"/>
      <c r="G20" s="134"/>
      <c r="H20" s="134"/>
      <c r="I20" s="220"/>
      <c r="J20" s="3"/>
      <c r="K20" s="4"/>
    </row>
    <row r="21" spans="1:11" ht="19.5" customHeight="1" x14ac:dyDescent="0.25">
      <c r="A21" s="30" t="str">
        <f>IF($B21="","",Listes!$G162)</f>
        <v/>
      </c>
      <c r="B21" s="3"/>
      <c r="C21" s="3"/>
      <c r="D21" s="3"/>
      <c r="E21" s="3"/>
      <c r="F21" s="3"/>
      <c r="G21" s="134"/>
      <c r="H21" s="134"/>
      <c r="I21" s="220"/>
      <c r="J21" s="3"/>
      <c r="K21" s="4"/>
    </row>
    <row r="22" spans="1:11" ht="19.5" customHeight="1" x14ac:dyDescent="0.25">
      <c r="A22" s="30" t="str">
        <f>IF($B22="","",Listes!$G163)</f>
        <v/>
      </c>
      <c r="B22" s="3"/>
      <c r="C22" s="3"/>
      <c r="D22" s="3"/>
      <c r="E22" s="3"/>
      <c r="F22" s="3"/>
      <c r="G22" s="134"/>
      <c r="H22" s="134"/>
      <c r="I22" s="220"/>
      <c r="J22" s="3"/>
      <c r="K22" s="4"/>
    </row>
    <row r="23" spans="1:11" ht="19.5" customHeight="1" x14ac:dyDescent="0.25">
      <c r="A23" s="30" t="str">
        <f>IF($B23="","",Listes!$G164)</f>
        <v/>
      </c>
      <c r="B23" s="3"/>
      <c r="C23" s="3"/>
      <c r="D23" s="3"/>
      <c r="E23" s="3"/>
      <c r="F23" s="3"/>
      <c r="G23" s="134"/>
      <c r="H23" s="134"/>
      <c r="I23" s="220"/>
      <c r="J23" s="3"/>
      <c r="K23" s="4"/>
    </row>
    <row r="24" spans="1:11" ht="19.5" customHeight="1" x14ac:dyDescent="0.25">
      <c r="A24" s="30" t="str">
        <f>IF($B24="","",Listes!$G165)</f>
        <v/>
      </c>
      <c r="B24" s="3"/>
      <c r="C24" s="3"/>
      <c r="D24" s="3"/>
      <c r="E24" s="3"/>
      <c r="F24" s="3"/>
      <c r="G24" s="134"/>
      <c r="H24" s="134"/>
      <c r="I24" s="220"/>
      <c r="J24" s="3"/>
      <c r="K24" s="4"/>
    </row>
    <row r="25" spans="1:11" ht="19.5" customHeight="1" x14ac:dyDescent="0.25">
      <c r="A25" s="30" t="str">
        <f>IF($B25="","",Listes!$G166)</f>
        <v/>
      </c>
      <c r="B25" s="3"/>
      <c r="C25" s="3"/>
      <c r="D25" s="3"/>
      <c r="E25" s="3"/>
      <c r="F25" s="3"/>
      <c r="G25" s="134"/>
      <c r="H25" s="134"/>
      <c r="I25" s="220"/>
      <c r="J25" s="3"/>
      <c r="K25" s="4"/>
    </row>
    <row r="26" spans="1:11" ht="19.5" customHeight="1" x14ac:dyDescent="0.25">
      <c r="A26" s="30" t="str">
        <f>IF($B26="","",Listes!$G167)</f>
        <v/>
      </c>
      <c r="B26" s="3"/>
      <c r="C26" s="3"/>
      <c r="D26" s="3"/>
      <c r="E26" s="3"/>
      <c r="F26" s="3"/>
      <c r="G26" s="134"/>
      <c r="H26" s="134"/>
      <c r="I26" s="220"/>
      <c r="J26" s="3"/>
      <c r="K26" s="4"/>
    </row>
    <row r="27" spans="1:11" ht="19.5" customHeight="1" x14ac:dyDescent="0.25">
      <c r="A27" s="30" t="str">
        <f>IF($B27="","",Listes!$G168)</f>
        <v/>
      </c>
      <c r="B27" s="3"/>
      <c r="C27" s="3"/>
      <c r="D27" s="3"/>
      <c r="E27" s="3"/>
      <c r="F27" s="3"/>
      <c r="G27" s="134"/>
      <c r="H27" s="134"/>
      <c r="I27" s="220"/>
      <c r="J27" s="3"/>
      <c r="K27" s="4"/>
    </row>
    <row r="28" spans="1:11" ht="19.5" customHeight="1" x14ac:dyDescent="0.25">
      <c r="A28" s="30" t="str">
        <f>IF($B28="","",Listes!$G169)</f>
        <v/>
      </c>
      <c r="B28" s="3"/>
      <c r="C28" s="3"/>
      <c r="D28" s="3"/>
      <c r="E28" s="3"/>
      <c r="F28" s="3"/>
      <c r="G28" s="134"/>
      <c r="H28" s="134"/>
      <c r="I28" s="220"/>
      <c r="J28" s="3"/>
      <c r="K28" s="4"/>
    </row>
    <row r="29" spans="1:11" ht="19.5" customHeight="1" x14ac:dyDescent="0.25">
      <c r="A29" s="30" t="str">
        <f>IF($B29="","",Listes!$G170)</f>
        <v/>
      </c>
      <c r="B29" s="3"/>
      <c r="C29" s="3"/>
      <c r="D29" s="3"/>
      <c r="E29" s="3"/>
      <c r="F29" s="3"/>
      <c r="G29" s="134"/>
      <c r="H29" s="134"/>
      <c r="I29" s="220"/>
      <c r="J29" s="3"/>
      <c r="K29" s="4"/>
    </row>
    <row r="30" spans="1:11" ht="19.5" customHeight="1" x14ac:dyDescent="0.25">
      <c r="A30" s="30" t="str">
        <f>IF($B30="","",Listes!$G171)</f>
        <v/>
      </c>
      <c r="B30" s="3"/>
      <c r="C30" s="3"/>
      <c r="D30" s="3"/>
      <c r="E30" s="3"/>
      <c r="F30" s="3"/>
      <c r="G30" s="134"/>
      <c r="H30" s="134"/>
      <c r="I30" s="220"/>
      <c r="J30" s="3"/>
      <c r="K30" s="4"/>
    </row>
    <row r="31" spans="1:11" ht="19.5" customHeight="1" x14ac:dyDescent="0.25">
      <c r="A31" s="30" t="str">
        <f>IF($B31="","",Listes!$G172)</f>
        <v/>
      </c>
      <c r="B31" s="3"/>
      <c r="C31" s="3"/>
      <c r="D31" s="3"/>
      <c r="E31" s="3"/>
      <c r="F31" s="3"/>
      <c r="G31" s="134"/>
      <c r="H31" s="134"/>
      <c r="I31" s="220"/>
      <c r="J31" s="3"/>
      <c r="K31" s="4"/>
    </row>
    <row r="32" spans="1:11" ht="19.5" customHeight="1" x14ac:dyDescent="0.25">
      <c r="A32" s="30" t="str">
        <f>IF($B32="","",Listes!$G173)</f>
        <v/>
      </c>
      <c r="B32" s="3"/>
      <c r="C32" s="3"/>
      <c r="D32" s="3"/>
      <c r="E32" s="3"/>
      <c r="F32" s="3"/>
      <c r="G32" s="134"/>
      <c r="H32" s="134"/>
      <c r="I32" s="220"/>
      <c r="J32" s="3"/>
      <c r="K32" s="4"/>
    </row>
    <row r="33" spans="1:11" ht="19.5" customHeight="1" x14ac:dyDescent="0.25">
      <c r="A33" s="30" t="str">
        <f>IF($B33="","",Listes!$G174)</f>
        <v/>
      </c>
      <c r="B33" s="3"/>
      <c r="C33" s="3"/>
      <c r="D33" s="3"/>
      <c r="E33" s="3"/>
      <c r="F33" s="3"/>
      <c r="G33" s="134"/>
      <c r="H33" s="134"/>
      <c r="I33" s="220"/>
      <c r="J33" s="3"/>
      <c r="K33" s="4"/>
    </row>
    <row r="34" spans="1:11" ht="19.5" customHeight="1" x14ac:dyDescent="0.25">
      <c r="A34" s="30" t="str">
        <f>IF($B34="","",Listes!$G175)</f>
        <v/>
      </c>
      <c r="B34" s="3"/>
      <c r="C34" s="3"/>
      <c r="D34" s="3"/>
      <c r="E34" s="3"/>
      <c r="F34" s="3"/>
      <c r="G34" s="134"/>
      <c r="H34" s="134"/>
      <c r="I34" s="220"/>
      <c r="J34" s="3"/>
      <c r="K34" s="4"/>
    </row>
    <row r="35" spans="1:11" ht="19.5" customHeight="1" x14ac:dyDescent="0.25">
      <c r="A35" s="30" t="str">
        <f>IF($B35="","",Listes!$G176)</f>
        <v/>
      </c>
      <c r="B35" s="3"/>
      <c r="C35" s="3"/>
      <c r="D35" s="3"/>
      <c r="E35" s="3"/>
      <c r="F35" s="3"/>
      <c r="G35" s="134"/>
      <c r="H35" s="134"/>
      <c r="I35" s="220"/>
      <c r="J35" s="3"/>
      <c r="K35" s="4"/>
    </row>
    <row r="36" spans="1:11" ht="19.5" customHeight="1" x14ac:dyDescent="0.25">
      <c r="A36" s="30" t="str">
        <f>IF($B36="","",Listes!$G177)</f>
        <v/>
      </c>
      <c r="B36" s="3"/>
      <c r="C36" s="3"/>
      <c r="D36" s="3"/>
      <c r="E36" s="3"/>
      <c r="F36" s="3"/>
      <c r="G36" s="134"/>
      <c r="H36" s="134"/>
      <c r="I36" s="220"/>
      <c r="J36" s="3"/>
      <c r="K36" s="4"/>
    </row>
    <row r="37" spans="1:11" ht="19.5" customHeight="1" x14ac:dyDescent="0.25">
      <c r="A37" s="30" t="str">
        <f>IF($B37="","",Listes!$G178)</f>
        <v/>
      </c>
      <c r="B37" s="3"/>
      <c r="C37" s="3"/>
      <c r="D37" s="3"/>
      <c r="E37" s="3"/>
      <c r="F37" s="3"/>
      <c r="G37" s="134"/>
      <c r="H37" s="134"/>
      <c r="I37" s="220"/>
      <c r="J37" s="3"/>
      <c r="K37" s="4"/>
    </row>
    <row r="38" spans="1:11" ht="19.5" customHeight="1" x14ac:dyDescent="0.25">
      <c r="A38" s="30" t="str">
        <f>IF($B38="","",Listes!$G179)</f>
        <v/>
      </c>
      <c r="B38" s="3"/>
      <c r="C38" s="3"/>
      <c r="D38" s="3"/>
      <c r="E38" s="3"/>
      <c r="F38" s="3"/>
      <c r="G38" s="134"/>
      <c r="H38" s="134"/>
      <c r="I38" s="220"/>
      <c r="J38" s="3"/>
      <c r="K38" s="4"/>
    </row>
    <row r="39" spans="1:11" ht="19.5" customHeight="1" x14ac:dyDescent="0.25">
      <c r="A39" s="30" t="str">
        <f>IF($B39="","",Listes!$G180)</f>
        <v/>
      </c>
      <c r="B39" s="3"/>
      <c r="C39" s="3"/>
      <c r="D39" s="3"/>
      <c r="E39" s="3"/>
      <c r="F39" s="3"/>
      <c r="G39" s="134"/>
      <c r="H39" s="134"/>
      <c r="I39" s="220"/>
      <c r="J39" s="3"/>
      <c r="K39" s="4"/>
    </row>
    <row r="40" spans="1:11" ht="19.5" customHeight="1" x14ac:dyDescent="0.25">
      <c r="A40" s="30" t="str">
        <f>IF($B40="","",Listes!$G181)</f>
        <v/>
      </c>
      <c r="B40" s="3"/>
      <c r="C40" s="3"/>
      <c r="D40" s="3"/>
      <c r="E40" s="3"/>
      <c r="F40" s="3"/>
      <c r="G40" s="134"/>
      <c r="H40" s="134"/>
      <c r="I40" s="220"/>
      <c r="J40" s="3"/>
      <c r="K40" s="4"/>
    </row>
    <row r="41" spans="1:11" ht="19.5" customHeight="1" x14ac:dyDescent="0.25">
      <c r="A41" s="30" t="str">
        <f>IF($B41="","",Listes!$G182)</f>
        <v/>
      </c>
      <c r="B41" s="3"/>
      <c r="C41" s="3"/>
      <c r="D41" s="3"/>
      <c r="E41" s="3"/>
      <c r="F41" s="3"/>
      <c r="G41" s="134"/>
      <c r="H41" s="134"/>
      <c r="I41" s="220"/>
      <c r="J41" s="3"/>
      <c r="K41" s="4"/>
    </row>
    <row r="42" spans="1:11" ht="19.5" customHeight="1" x14ac:dyDescent="0.25">
      <c r="A42" s="30" t="str">
        <f>IF($B42="","",Listes!$G183)</f>
        <v/>
      </c>
      <c r="B42" s="3"/>
      <c r="C42" s="3"/>
      <c r="D42" s="3"/>
      <c r="E42" s="3"/>
      <c r="F42" s="3"/>
      <c r="G42" s="134"/>
      <c r="H42" s="134"/>
      <c r="I42" s="220"/>
      <c r="J42" s="3"/>
      <c r="K42" s="4"/>
    </row>
    <row r="43" spans="1:11" ht="19.5" customHeight="1" x14ac:dyDescent="0.25">
      <c r="A43" s="30" t="str">
        <f>IF($B43="","",Listes!$G184)</f>
        <v/>
      </c>
      <c r="B43" s="3"/>
      <c r="C43" s="3"/>
      <c r="D43" s="3"/>
      <c r="E43" s="3"/>
      <c r="F43" s="3"/>
      <c r="G43" s="134"/>
      <c r="H43" s="134"/>
      <c r="I43" s="220"/>
      <c r="J43" s="3"/>
      <c r="K43" s="4"/>
    </row>
    <row r="44" spans="1:11" ht="19.5" customHeight="1" x14ac:dyDescent="0.25">
      <c r="A44" s="30" t="str">
        <f>IF($B44="","",Listes!$G185)</f>
        <v/>
      </c>
      <c r="B44" s="3"/>
      <c r="C44" s="3"/>
      <c r="D44" s="3"/>
      <c r="E44" s="3"/>
      <c r="F44" s="3"/>
      <c r="G44" s="134"/>
      <c r="H44" s="134"/>
      <c r="I44" s="220"/>
      <c r="J44" s="3"/>
      <c r="K44" s="4"/>
    </row>
    <row r="45" spans="1:11" ht="19.5" customHeight="1" x14ac:dyDescent="0.25">
      <c r="A45" s="30" t="str">
        <f>IF($B45="","",Listes!$G186)</f>
        <v/>
      </c>
      <c r="B45" s="3"/>
      <c r="C45" s="3"/>
      <c r="D45" s="3"/>
      <c r="E45" s="3"/>
      <c r="F45" s="3"/>
      <c r="G45" s="134"/>
      <c r="H45" s="134"/>
      <c r="I45" s="220"/>
      <c r="J45" s="3"/>
      <c r="K45" s="4"/>
    </row>
    <row r="46" spans="1:11" ht="19.5" customHeight="1" x14ac:dyDescent="0.25">
      <c r="A46" s="30" t="str">
        <f>IF($B46="","",Listes!$G187)</f>
        <v/>
      </c>
      <c r="B46" s="3"/>
      <c r="C46" s="3"/>
      <c r="D46" s="3"/>
      <c r="E46" s="3"/>
      <c r="F46" s="3"/>
      <c r="G46" s="134"/>
      <c r="H46" s="134"/>
      <c r="I46" s="220"/>
      <c r="J46" s="3"/>
      <c r="K46" s="4"/>
    </row>
    <row r="47" spans="1:11" ht="19.5" customHeight="1" x14ac:dyDescent="0.25">
      <c r="A47" s="30" t="str">
        <f>IF($B47="","",Listes!$G188)</f>
        <v/>
      </c>
      <c r="B47" s="3"/>
      <c r="C47" s="3"/>
      <c r="D47" s="3"/>
      <c r="E47" s="3"/>
      <c r="F47" s="3"/>
      <c r="G47" s="134"/>
      <c r="H47" s="134"/>
      <c r="I47" s="220"/>
      <c r="J47" s="3"/>
      <c r="K47" s="4"/>
    </row>
    <row r="48" spans="1:11" ht="19.5" customHeight="1" x14ac:dyDescent="0.25">
      <c r="A48" s="30" t="str">
        <f>IF($B48="","",Listes!$G189)</f>
        <v/>
      </c>
      <c r="B48" s="3"/>
      <c r="C48" s="3"/>
      <c r="D48" s="3"/>
      <c r="E48" s="3"/>
      <c r="F48" s="3"/>
      <c r="G48" s="134"/>
      <c r="H48" s="134"/>
      <c r="I48" s="220"/>
      <c r="J48" s="3"/>
      <c r="K48" s="4"/>
    </row>
    <row r="49" spans="1:11" ht="19.5" customHeight="1" x14ac:dyDescent="0.25">
      <c r="A49" s="30" t="str">
        <f>IF($B49="","",Listes!$G190)</f>
        <v/>
      </c>
      <c r="B49" s="3"/>
      <c r="C49" s="3"/>
      <c r="D49" s="3"/>
      <c r="E49" s="3"/>
      <c r="F49" s="3"/>
      <c r="G49" s="134"/>
      <c r="H49" s="134"/>
      <c r="I49" s="220"/>
      <c r="J49" s="3"/>
      <c r="K49" s="4"/>
    </row>
    <row r="50" spans="1:11" ht="19.5" customHeight="1" x14ac:dyDescent="0.25">
      <c r="A50" s="30" t="str">
        <f>IF($B50="","",Listes!$G191)</f>
        <v/>
      </c>
      <c r="B50" s="3"/>
      <c r="C50" s="3"/>
      <c r="D50" s="3"/>
      <c r="E50" s="3"/>
      <c r="F50" s="3"/>
      <c r="G50" s="134"/>
      <c r="H50" s="134"/>
      <c r="I50" s="220"/>
      <c r="J50" s="3"/>
      <c r="K50" s="4"/>
    </row>
    <row r="51" spans="1:11" ht="19.5" customHeight="1" x14ac:dyDescent="0.25">
      <c r="A51" s="30" t="str">
        <f>IF($B51="","",Listes!$G192)</f>
        <v/>
      </c>
      <c r="B51" s="3"/>
      <c r="C51" s="3"/>
      <c r="D51" s="3"/>
      <c r="E51" s="3"/>
      <c r="F51" s="3"/>
      <c r="G51" s="134"/>
      <c r="H51" s="134"/>
      <c r="I51" s="220"/>
      <c r="J51" s="3"/>
      <c r="K51" s="4"/>
    </row>
    <row r="52" spans="1:11" ht="19.5" customHeight="1" x14ac:dyDescent="0.25">
      <c r="A52" s="30" t="str">
        <f>IF($B52="","",Listes!$G193)</f>
        <v/>
      </c>
      <c r="B52" s="3"/>
      <c r="C52" s="3"/>
      <c r="D52" s="3"/>
      <c r="E52" s="3"/>
      <c r="F52" s="3"/>
      <c r="G52" s="134"/>
      <c r="H52" s="134"/>
      <c r="I52" s="220"/>
      <c r="J52" s="3"/>
      <c r="K52" s="4"/>
    </row>
    <row r="53" spans="1:11" ht="19.5" customHeight="1" x14ac:dyDescent="0.25">
      <c r="A53" s="30" t="str">
        <f>IF($B53="","",Listes!$G194)</f>
        <v/>
      </c>
      <c r="B53" s="3"/>
      <c r="C53" s="3"/>
      <c r="D53" s="3"/>
      <c r="E53" s="3"/>
      <c r="F53" s="3"/>
      <c r="G53" s="134"/>
      <c r="H53" s="134"/>
      <c r="I53" s="220"/>
      <c r="J53" s="3"/>
      <c r="K53" s="4"/>
    </row>
    <row r="54" spans="1:11" ht="19.5" customHeight="1" x14ac:dyDescent="0.25">
      <c r="A54" s="30" t="str">
        <f>IF($B54="","",Listes!$G195)</f>
        <v/>
      </c>
      <c r="B54" s="3"/>
      <c r="C54" s="3"/>
      <c r="D54" s="3"/>
      <c r="E54" s="3"/>
      <c r="F54" s="3"/>
      <c r="G54" s="134"/>
      <c r="H54" s="134"/>
      <c r="I54" s="220"/>
      <c r="J54" s="3"/>
      <c r="K54" s="4"/>
    </row>
    <row r="55" spans="1:11" ht="19.5" customHeight="1" x14ac:dyDescent="0.25">
      <c r="A55" s="30" t="str">
        <f>IF($B55="","",Listes!$G196)</f>
        <v/>
      </c>
      <c r="B55" s="3"/>
      <c r="C55" s="3"/>
      <c r="D55" s="3"/>
      <c r="E55" s="3"/>
      <c r="F55" s="3"/>
      <c r="G55" s="134"/>
      <c r="H55" s="134"/>
      <c r="I55" s="220"/>
      <c r="J55" s="3"/>
      <c r="K55" s="4"/>
    </row>
    <row r="56" spans="1:11" ht="19.5" customHeight="1" x14ac:dyDescent="0.25">
      <c r="A56" s="30" t="str">
        <f>IF($B56="","",Listes!$G197)</f>
        <v/>
      </c>
      <c r="B56" s="3"/>
      <c r="C56" s="3"/>
      <c r="D56" s="3"/>
      <c r="E56" s="3"/>
      <c r="F56" s="3"/>
      <c r="G56" s="134"/>
      <c r="H56" s="134"/>
      <c r="I56" s="220"/>
      <c r="J56" s="3"/>
      <c r="K56" s="4"/>
    </row>
    <row r="57" spans="1:11" ht="19.5" customHeight="1" x14ac:dyDescent="0.25">
      <c r="A57" s="30" t="str">
        <f>IF($B57="","",Listes!$G198)</f>
        <v/>
      </c>
      <c r="B57" s="3"/>
      <c r="C57" s="3"/>
      <c r="D57" s="3"/>
      <c r="E57" s="3"/>
      <c r="F57" s="3"/>
      <c r="G57" s="134"/>
      <c r="H57" s="134"/>
      <c r="I57" s="220"/>
      <c r="J57" s="3"/>
      <c r="K57" s="4"/>
    </row>
    <row r="58" spans="1:11" ht="19.5" customHeight="1" x14ac:dyDescent="0.25">
      <c r="A58" s="30" t="str">
        <f>IF($B58="","",Listes!$G199)</f>
        <v/>
      </c>
      <c r="B58" s="3"/>
      <c r="C58" s="3"/>
      <c r="D58" s="3"/>
      <c r="E58" s="3"/>
      <c r="F58" s="3"/>
      <c r="G58" s="134"/>
      <c r="H58" s="134"/>
      <c r="I58" s="220"/>
      <c r="J58" s="3"/>
      <c r="K58" s="4"/>
    </row>
    <row r="59" spans="1:11" ht="19.5" customHeight="1" x14ac:dyDescent="0.25">
      <c r="A59" s="30" t="str">
        <f>IF($B59="","",Listes!$G200)</f>
        <v/>
      </c>
      <c r="B59" s="3"/>
      <c r="C59" s="3"/>
      <c r="D59" s="3"/>
      <c r="E59" s="3"/>
      <c r="F59" s="3"/>
      <c r="G59" s="134"/>
      <c r="H59" s="134"/>
      <c r="I59" s="220"/>
      <c r="J59" s="3"/>
      <c r="K59" s="4"/>
    </row>
    <row r="60" spans="1:11" ht="19.5" customHeight="1" x14ac:dyDescent="0.25">
      <c r="A60" s="30" t="str">
        <f>IF($B60="","",Listes!$G201)</f>
        <v/>
      </c>
      <c r="B60" s="3"/>
      <c r="C60" s="3"/>
      <c r="D60" s="3"/>
      <c r="E60" s="3"/>
      <c r="F60" s="3"/>
      <c r="G60" s="134"/>
      <c r="H60" s="134"/>
      <c r="I60" s="220"/>
      <c r="J60" s="3"/>
      <c r="K60" s="4"/>
    </row>
    <row r="61" spans="1:11" ht="19.5" customHeight="1" x14ac:dyDescent="0.25">
      <c r="A61" s="30" t="str">
        <f>IF($B61="","",Listes!$G202)</f>
        <v/>
      </c>
      <c r="B61" s="3"/>
      <c r="C61" s="3"/>
      <c r="D61" s="3"/>
      <c r="E61" s="3"/>
      <c r="F61" s="3"/>
      <c r="G61" s="134"/>
      <c r="H61" s="134"/>
      <c r="I61" s="220"/>
      <c r="J61" s="3"/>
      <c r="K61" s="4"/>
    </row>
    <row r="62" spans="1:11" ht="19.5" customHeight="1" x14ac:dyDescent="0.25">
      <c r="A62" s="30" t="str">
        <f>IF($B62="","",Listes!$G203)</f>
        <v/>
      </c>
      <c r="B62" s="3"/>
      <c r="C62" s="3"/>
      <c r="D62" s="3"/>
      <c r="E62" s="3"/>
      <c r="F62" s="3"/>
      <c r="G62" s="134"/>
      <c r="H62" s="134"/>
      <c r="I62" s="220"/>
      <c r="J62" s="3"/>
      <c r="K62" s="4"/>
    </row>
    <row r="63" spans="1:11" ht="19.5" customHeight="1" x14ac:dyDescent="0.25">
      <c r="A63" s="30"/>
      <c r="B63" s="3"/>
      <c r="C63" s="3"/>
      <c r="D63" s="3"/>
      <c r="E63" s="3"/>
      <c r="F63" s="3"/>
      <c r="G63" s="134"/>
      <c r="H63" s="134"/>
      <c r="I63" s="220"/>
      <c r="J63" s="3"/>
      <c r="K63" s="4"/>
    </row>
    <row r="64" spans="1:11" ht="19.5" customHeight="1" x14ac:dyDescent="0.25">
      <c r="A64" s="30"/>
      <c r="B64" s="3"/>
      <c r="C64" s="3"/>
      <c r="D64" s="3"/>
      <c r="E64" s="3"/>
      <c r="F64" s="3"/>
      <c r="G64" s="134"/>
      <c r="H64" s="134"/>
      <c r="I64" s="220"/>
      <c r="J64" s="3"/>
      <c r="K64" s="4"/>
    </row>
    <row r="65" spans="1:11" ht="19.5" customHeight="1" x14ac:dyDescent="0.25">
      <c r="A65" s="30"/>
      <c r="B65" s="3"/>
      <c r="C65" s="3"/>
      <c r="D65" s="3"/>
      <c r="E65" s="3"/>
      <c r="F65" s="3"/>
      <c r="G65" s="134"/>
      <c r="H65" s="134"/>
      <c r="I65" s="220"/>
      <c r="J65" s="3"/>
      <c r="K65" s="4"/>
    </row>
    <row r="66" spans="1:11" ht="19.5" customHeight="1" x14ac:dyDescent="0.25">
      <c r="A66" s="30"/>
      <c r="B66" s="3"/>
      <c r="C66" s="3"/>
      <c r="D66" s="3"/>
      <c r="E66" s="3"/>
      <c r="F66" s="3"/>
      <c r="G66" s="134"/>
      <c r="H66" s="134"/>
      <c r="I66" s="220"/>
      <c r="J66" s="3"/>
      <c r="K66" s="4"/>
    </row>
    <row r="67" spans="1:11" ht="19.5" customHeight="1" x14ac:dyDescent="0.25">
      <c r="A67" s="30"/>
      <c r="B67" s="3"/>
      <c r="C67" s="3"/>
      <c r="D67" s="3"/>
      <c r="E67" s="3"/>
      <c r="F67" s="3"/>
      <c r="G67" s="134"/>
      <c r="H67" s="134"/>
      <c r="I67" s="220"/>
      <c r="J67" s="3"/>
      <c r="K67" s="4"/>
    </row>
    <row r="68" spans="1:11" ht="19.5" customHeight="1" x14ac:dyDescent="0.25">
      <c r="A68" s="30"/>
      <c r="B68" s="3"/>
      <c r="C68" s="3"/>
      <c r="D68" s="3"/>
      <c r="E68" s="3"/>
      <c r="F68" s="3"/>
      <c r="G68" s="134"/>
      <c r="H68" s="134"/>
      <c r="I68" s="220"/>
      <c r="J68" s="3"/>
      <c r="K68" s="4"/>
    </row>
    <row r="69" spans="1:11" ht="19.5" customHeight="1" x14ac:dyDescent="0.25">
      <c r="A69" s="30"/>
      <c r="B69" s="3"/>
      <c r="C69" s="3"/>
      <c r="D69" s="3"/>
      <c r="E69" s="3"/>
      <c r="F69" s="3"/>
      <c r="G69" s="134"/>
      <c r="H69" s="134"/>
      <c r="I69" s="220"/>
      <c r="J69" s="3"/>
      <c r="K69" s="4"/>
    </row>
    <row r="70" spans="1:11" ht="19.5" customHeight="1" x14ac:dyDescent="0.25">
      <c r="A70" s="30"/>
      <c r="B70" s="3"/>
      <c r="C70" s="3"/>
      <c r="D70" s="3"/>
      <c r="E70" s="3"/>
      <c r="F70" s="3"/>
      <c r="G70" s="134"/>
      <c r="H70" s="134"/>
      <c r="I70" s="220"/>
      <c r="J70" s="3"/>
      <c r="K70" s="4"/>
    </row>
    <row r="71" spans="1:11" ht="19.5" customHeight="1" x14ac:dyDescent="0.25">
      <c r="A71" s="30"/>
      <c r="B71" s="3"/>
      <c r="C71" s="3"/>
      <c r="D71" s="3"/>
      <c r="E71" s="3"/>
      <c r="F71" s="3"/>
      <c r="G71" s="134"/>
      <c r="H71" s="134"/>
      <c r="I71" s="220"/>
      <c r="J71" s="3"/>
      <c r="K71" s="4"/>
    </row>
    <row r="72" spans="1:11" ht="19.5" customHeight="1" x14ac:dyDescent="0.25">
      <c r="A72" s="30"/>
      <c r="B72" s="3"/>
      <c r="C72" s="3"/>
      <c r="D72" s="3"/>
      <c r="E72" s="3"/>
      <c r="F72" s="3"/>
      <c r="G72" s="134"/>
      <c r="H72" s="134"/>
      <c r="I72" s="220"/>
      <c r="J72" s="3"/>
      <c r="K72" s="4"/>
    </row>
    <row r="73" spans="1:11" ht="19.5" customHeight="1" x14ac:dyDescent="0.25">
      <c r="A73" s="30"/>
      <c r="B73" s="3"/>
      <c r="C73" s="3"/>
      <c r="D73" s="3"/>
      <c r="E73" s="3"/>
      <c r="F73" s="3"/>
      <c r="G73" s="134"/>
      <c r="H73" s="134"/>
      <c r="I73" s="220"/>
      <c r="J73" s="3"/>
      <c r="K73" s="4"/>
    </row>
    <row r="74" spans="1:11" ht="19.5" customHeight="1" x14ac:dyDescent="0.25">
      <c r="A74" s="30"/>
      <c r="B74" s="3"/>
      <c r="C74" s="3"/>
      <c r="D74" s="3"/>
      <c r="E74" s="3"/>
      <c r="F74" s="3"/>
      <c r="G74" s="134"/>
      <c r="H74" s="134"/>
      <c r="I74" s="220"/>
      <c r="J74" s="3"/>
      <c r="K74" s="4"/>
    </row>
    <row r="75" spans="1:11" ht="19.5" customHeight="1" x14ac:dyDescent="0.25">
      <c r="A75" s="30"/>
      <c r="B75" s="3"/>
      <c r="C75" s="3"/>
      <c r="D75" s="3"/>
      <c r="E75" s="3"/>
      <c r="F75" s="3"/>
      <c r="G75" s="134"/>
      <c r="H75" s="134"/>
      <c r="I75" s="220"/>
      <c r="J75" s="3"/>
      <c r="K75" s="4"/>
    </row>
    <row r="76" spans="1:11" ht="19.5" customHeight="1" x14ac:dyDescent="0.25">
      <c r="A76" s="30"/>
      <c r="B76" s="3"/>
      <c r="C76" s="3"/>
      <c r="D76" s="3"/>
      <c r="E76" s="3"/>
      <c r="F76" s="3"/>
      <c r="G76" s="134"/>
      <c r="H76" s="134"/>
      <c r="I76" s="220"/>
      <c r="J76" s="3"/>
      <c r="K76" s="4"/>
    </row>
    <row r="77" spans="1:11" ht="19.5" customHeight="1" x14ac:dyDescent="0.25">
      <c r="A77" s="30"/>
      <c r="B77" s="3"/>
      <c r="C77" s="3"/>
      <c r="D77" s="3"/>
      <c r="E77" s="3"/>
      <c r="F77" s="3"/>
      <c r="G77" s="134"/>
      <c r="H77" s="134"/>
      <c r="I77" s="220"/>
      <c r="J77" s="3"/>
      <c r="K77" s="4"/>
    </row>
    <row r="78" spans="1:11" ht="19.5" customHeight="1" x14ac:dyDescent="0.25">
      <c r="A78" s="30"/>
      <c r="B78" s="3"/>
      <c r="C78" s="3"/>
      <c r="D78" s="3"/>
      <c r="E78" s="3"/>
      <c r="F78" s="3"/>
      <c r="G78" s="134"/>
      <c r="H78" s="134"/>
      <c r="I78" s="220"/>
      <c r="J78" s="3"/>
      <c r="K78" s="4"/>
    </row>
    <row r="79" spans="1:11" ht="19.5" customHeight="1" x14ac:dyDescent="0.25">
      <c r="A79" s="30"/>
      <c r="B79" s="3"/>
      <c r="C79" s="3"/>
      <c r="D79" s="3"/>
      <c r="E79" s="3"/>
      <c r="F79" s="3"/>
      <c r="G79" s="134"/>
      <c r="H79" s="134"/>
      <c r="I79" s="220"/>
      <c r="J79" s="3"/>
      <c r="K79" s="4"/>
    </row>
    <row r="80" spans="1:11" ht="19.5" customHeight="1" x14ac:dyDescent="0.25">
      <c r="A80" s="30"/>
      <c r="B80" s="3"/>
      <c r="C80" s="3"/>
      <c r="D80" s="3"/>
      <c r="E80" s="3"/>
      <c r="F80" s="3"/>
      <c r="G80" s="134"/>
      <c r="H80" s="134"/>
      <c r="I80" s="220"/>
      <c r="J80" s="3"/>
      <c r="K80" s="4"/>
    </row>
    <row r="81" spans="1:11" ht="19.5" customHeight="1" x14ac:dyDescent="0.25">
      <c r="A81" s="30"/>
      <c r="B81" s="3"/>
      <c r="C81" s="3"/>
      <c r="D81" s="3"/>
      <c r="E81" s="3"/>
      <c r="F81" s="3"/>
      <c r="G81" s="134"/>
      <c r="H81" s="134"/>
      <c r="I81" s="220"/>
      <c r="J81" s="3"/>
      <c r="K81" s="4"/>
    </row>
    <row r="82" spans="1:11" ht="19.5" customHeight="1" x14ac:dyDescent="0.25">
      <c r="A82" s="30"/>
      <c r="B82" s="3"/>
      <c r="C82" s="3"/>
      <c r="D82" s="3"/>
      <c r="E82" s="3"/>
      <c r="F82" s="3"/>
      <c r="G82" s="134"/>
      <c r="H82" s="134"/>
      <c r="I82" s="220"/>
      <c r="J82" s="3"/>
      <c r="K82" s="4"/>
    </row>
    <row r="83" spans="1:11" ht="19.5" customHeight="1" x14ac:dyDescent="0.25">
      <c r="A83" s="30"/>
      <c r="B83" s="3"/>
      <c r="C83" s="3"/>
      <c r="D83" s="3"/>
      <c r="E83" s="3"/>
      <c r="F83" s="3"/>
      <c r="G83" s="134"/>
      <c r="H83" s="134"/>
      <c r="I83" s="220"/>
      <c r="J83" s="3"/>
      <c r="K83" s="4"/>
    </row>
    <row r="84" spans="1:11" ht="19.5" customHeight="1" x14ac:dyDescent="0.25">
      <c r="A84" s="30"/>
      <c r="B84" s="3"/>
      <c r="C84" s="3"/>
      <c r="D84" s="3"/>
      <c r="E84" s="3"/>
      <c r="F84" s="3"/>
      <c r="G84" s="134"/>
      <c r="H84" s="134"/>
      <c r="I84" s="220"/>
      <c r="J84" s="3"/>
      <c r="K84" s="4"/>
    </row>
    <row r="85" spans="1:11" ht="19.5" customHeight="1" x14ac:dyDescent="0.25">
      <c r="A85" s="30"/>
      <c r="B85" s="3"/>
      <c r="C85" s="3"/>
      <c r="D85" s="3"/>
      <c r="E85" s="3"/>
      <c r="F85" s="3"/>
      <c r="G85" s="134"/>
      <c r="H85" s="134"/>
      <c r="I85" s="220"/>
      <c r="J85" s="3"/>
      <c r="K85" s="4"/>
    </row>
    <row r="86" spans="1:11" ht="19.5" customHeight="1" x14ac:dyDescent="0.25">
      <c r="A86" s="30"/>
      <c r="B86" s="3"/>
      <c r="C86" s="3"/>
      <c r="D86" s="3"/>
      <c r="E86" s="3"/>
      <c r="F86" s="3"/>
      <c r="G86" s="134"/>
      <c r="H86" s="134"/>
      <c r="I86" s="220"/>
      <c r="J86" s="3"/>
      <c r="K86" s="4"/>
    </row>
    <row r="87" spans="1:11" ht="19.5" customHeight="1" x14ac:dyDescent="0.25">
      <c r="A87" s="30"/>
      <c r="B87" s="3"/>
      <c r="C87" s="3"/>
      <c r="D87" s="3"/>
      <c r="E87" s="3"/>
      <c r="F87" s="3"/>
      <c r="G87" s="134"/>
      <c r="H87" s="134"/>
      <c r="I87" s="220"/>
      <c r="J87" s="3"/>
      <c r="K87" s="4"/>
    </row>
    <row r="88" spans="1:11" ht="19.5" customHeight="1" x14ac:dyDescent="0.25">
      <c r="A88" s="30"/>
      <c r="B88" s="3"/>
      <c r="C88" s="3"/>
      <c r="D88" s="3"/>
      <c r="E88" s="3"/>
      <c r="F88" s="3"/>
      <c r="G88" s="134"/>
      <c r="H88" s="134"/>
      <c r="I88" s="220"/>
      <c r="J88" s="3"/>
      <c r="K88" s="4"/>
    </row>
    <row r="89" spans="1:11" ht="19.5" customHeight="1" x14ac:dyDescent="0.25">
      <c r="A89" s="30"/>
      <c r="B89" s="3"/>
      <c r="C89" s="3"/>
      <c r="D89" s="3"/>
      <c r="E89" s="3"/>
      <c r="F89" s="3"/>
      <c r="G89" s="134"/>
      <c r="H89" s="134"/>
      <c r="I89" s="220"/>
      <c r="J89" s="3"/>
      <c r="K89" s="4"/>
    </row>
    <row r="90" spans="1:11" ht="19.5" customHeight="1" x14ac:dyDescent="0.25">
      <c r="A90" s="30"/>
      <c r="B90" s="3"/>
      <c r="C90" s="3"/>
      <c r="D90" s="3"/>
      <c r="E90" s="3"/>
      <c r="F90" s="3"/>
      <c r="G90" s="134"/>
      <c r="H90" s="134"/>
      <c r="I90" s="220"/>
      <c r="J90" s="3"/>
      <c r="K90" s="4"/>
    </row>
    <row r="91" spans="1:11" ht="19.5" customHeight="1" x14ac:dyDescent="0.25">
      <c r="A91" s="30"/>
      <c r="B91" s="3"/>
      <c r="C91" s="3"/>
      <c r="D91" s="3"/>
      <c r="E91" s="3"/>
      <c r="F91" s="3"/>
      <c r="G91" s="134"/>
      <c r="H91" s="134"/>
      <c r="I91" s="220"/>
      <c r="J91" s="3"/>
      <c r="K91" s="4"/>
    </row>
    <row r="92" spans="1:11" ht="19.5" customHeight="1" x14ac:dyDescent="0.25">
      <c r="A92" s="30"/>
      <c r="B92" s="3"/>
      <c r="C92" s="3"/>
      <c r="D92" s="3"/>
      <c r="E92" s="3"/>
      <c r="F92" s="3"/>
      <c r="G92" s="134"/>
      <c r="H92" s="134"/>
      <c r="I92" s="220"/>
      <c r="J92" s="3"/>
      <c r="K92" s="4"/>
    </row>
    <row r="93" spans="1:11" ht="19.5" customHeight="1" x14ac:dyDescent="0.25">
      <c r="A93" s="30"/>
      <c r="B93" s="3"/>
      <c r="C93" s="3"/>
      <c r="D93" s="3"/>
      <c r="E93" s="3"/>
      <c r="F93" s="3"/>
      <c r="G93" s="134"/>
      <c r="H93" s="134"/>
      <c r="I93" s="220"/>
      <c r="J93" s="3"/>
      <c r="K93" s="4"/>
    </row>
    <row r="94" spans="1:11" ht="19.5" customHeight="1" x14ac:dyDescent="0.25">
      <c r="A94" s="30"/>
      <c r="B94" s="3"/>
      <c r="C94" s="3"/>
      <c r="D94" s="3"/>
      <c r="E94" s="3"/>
      <c r="F94" s="3"/>
      <c r="G94" s="134"/>
      <c r="H94" s="134"/>
      <c r="I94" s="220"/>
      <c r="J94" s="3"/>
      <c r="K94" s="4"/>
    </row>
    <row r="95" spans="1:11" ht="19.5" customHeight="1" x14ac:dyDescent="0.25">
      <c r="A95" s="30"/>
      <c r="B95" s="3"/>
      <c r="C95" s="3"/>
      <c r="D95" s="3"/>
      <c r="E95" s="3"/>
      <c r="F95" s="3"/>
      <c r="G95" s="134"/>
      <c r="H95" s="134"/>
      <c r="I95" s="220"/>
      <c r="J95" s="3"/>
      <c r="K95" s="4"/>
    </row>
    <row r="96" spans="1:11" ht="19.5" customHeight="1" x14ac:dyDescent="0.25">
      <c r="A96" s="30"/>
      <c r="B96" s="3"/>
      <c r="C96" s="3"/>
      <c r="D96" s="3"/>
      <c r="E96" s="3"/>
      <c r="F96" s="3"/>
      <c r="G96" s="134"/>
      <c r="H96" s="134"/>
      <c r="I96" s="220"/>
      <c r="J96" s="3"/>
      <c r="K96" s="4"/>
    </row>
    <row r="97" spans="1:11" ht="19.5" customHeight="1" x14ac:dyDescent="0.25">
      <c r="A97" s="30"/>
      <c r="B97" s="3"/>
      <c r="C97" s="3"/>
      <c r="D97" s="3"/>
      <c r="E97" s="3"/>
      <c r="F97" s="3"/>
      <c r="G97" s="134"/>
      <c r="H97" s="134"/>
      <c r="I97" s="220"/>
      <c r="J97" s="3"/>
      <c r="K97" s="4"/>
    </row>
    <row r="98" spans="1:11" ht="19.5" customHeight="1" x14ac:dyDescent="0.25">
      <c r="A98" s="30"/>
      <c r="B98" s="3"/>
      <c r="C98" s="3"/>
      <c r="D98" s="3"/>
      <c r="E98" s="3"/>
      <c r="F98" s="3"/>
      <c r="G98" s="134"/>
      <c r="H98" s="134"/>
      <c r="I98" s="220"/>
      <c r="J98" s="3"/>
      <c r="K98" s="4"/>
    </row>
    <row r="99" spans="1:11" ht="19.5" customHeight="1" x14ac:dyDescent="0.25">
      <c r="A99" s="30"/>
      <c r="B99" s="3"/>
      <c r="C99" s="3"/>
      <c r="D99" s="3"/>
      <c r="E99" s="3"/>
      <c r="F99" s="3"/>
      <c r="G99" s="134"/>
      <c r="H99" s="134"/>
      <c r="I99" s="220"/>
      <c r="J99" s="3"/>
      <c r="K99" s="4"/>
    </row>
    <row r="100" spans="1:11" ht="19.5" customHeight="1" x14ac:dyDescent="0.25">
      <c r="A100" s="30"/>
      <c r="B100" s="3"/>
      <c r="C100" s="3"/>
      <c r="D100" s="3"/>
      <c r="E100" s="3"/>
      <c r="F100" s="3"/>
      <c r="G100" s="134"/>
      <c r="H100" s="134"/>
      <c r="I100" s="220"/>
      <c r="J100" s="3"/>
      <c r="K100" s="4"/>
    </row>
    <row r="101" spans="1:11" ht="19.5" customHeight="1" x14ac:dyDescent="0.25">
      <c r="A101" s="30"/>
      <c r="B101" s="3"/>
      <c r="C101" s="3"/>
      <c r="D101" s="3"/>
      <c r="E101" s="3"/>
      <c r="F101" s="3"/>
      <c r="G101" s="134"/>
      <c r="H101" s="134"/>
      <c r="I101" s="220"/>
      <c r="J101" s="3"/>
      <c r="K101" s="4"/>
    </row>
    <row r="102" spans="1:11" ht="19.5" customHeight="1" x14ac:dyDescent="0.25">
      <c r="A102" s="30"/>
      <c r="B102" s="3"/>
      <c r="C102" s="3"/>
      <c r="D102" s="3"/>
      <c r="E102" s="3"/>
      <c r="F102" s="3"/>
      <c r="G102" s="134"/>
      <c r="H102" s="134"/>
      <c r="I102" s="220"/>
      <c r="J102" s="3"/>
      <c r="K102" s="4"/>
    </row>
    <row r="103" spans="1:11" ht="19.5" customHeight="1" x14ac:dyDescent="0.25">
      <c r="A103" s="30"/>
      <c r="B103" s="3"/>
      <c r="C103" s="3"/>
      <c r="D103" s="3"/>
      <c r="E103" s="3"/>
      <c r="F103" s="3"/>
      <c r="G103" s="134"/>
      <c r="H103" s="134"/>
      <c r="I103" s="220"/>
      <c r="J103" s="3"/>
      <c r="K103" s="4"/>
    </row>
    <row r="104" spans="1:11" ht="19.5" customHeight="1" x14ac:dyDescent="0.25">
      <c r="A104" s="30"/>
      <c r="B104" s="3"/>
      <c r="C104" s="3"/>
      <c r="D104" s="3"/>
      <c r="E104" s="3"/>
      <c r="F104" s="3"/>
      <c r="G104" s="134"/>
      <c r="H104" s="134"/>
      <c r="I104" s="220"/>
      <c r="J104" s="3"/>
      <c r="K104" s="4"/>
    </row>
    <row r="105" spans="1:11" ht="19.5" customHeight="1" x14ac:dyDescent="0.25">
      <c r="A105" s="30"/>
      <c r="B105" s="3"/>
      <c r="C105" s="3"/>
      <c r="D105" s="3"/>
      <c r="E105" s="3"/>
      <c r="F105" s="3"/>
      <c r="G105" s="134"/>
      <c r="H105" s="134"/>
      <c r="I105" s="220"/>
      <c r="J105" s="3"/>
      <c r="K105" s="4"/>
    </row>
    <row r="106" spans="1:11" ht="19.5" customHeight="1" x14ac:dyDescent="0.25">
      <c r="A106" s="30"/>
      <c r="B106" s="3"/>
      <c r="C106" s="3"/>
      <c r="D106" s="3"/>
      <c r="E106" s="3"/>
      <c r="F106" s="3"/>
      <c r="G106" s="134"/>
      <c r="H106" s="134"/>
      <c r="I106" s="220"/>
      <c r="J106" s="3"/>
      <c r="K106" s="4"/>
    </row>
    <row r="107" spans="1:11" ht="19.5" customHeight="1" x14ac:dyDescent="0.25">
      <c r="A107" s="30"/>
      <c r="B107" s="3"/>
      <c r="C107" s="3"/>
      <c r="D107" s="3"/>
      <c r="E107" s="3"/>
      <c r="F107" s="3"/>
      <c r="G107" s="134"/>
      <c r="H107" s="134"/>
      <c r="I107" s="220"/>
      <c r="J107" s="3"/>
      <c r="K107" s="4"/>
    </row>
    <row r="108" spans="1:11" ht="19.5" customHeight="1" x14ac:dyDescent="0.25">
      <c r="A108" s="30"/>
      <c r="B108" s="3"/>
      <c r="C108" s="3"/>
      <c r="D108" s="3"/>
      <c r="E108" s="3"/>
      <c r="F108" s="3"/>
      <c r="G108" s="134"/>
      <c r="H108" s="134"/>
      <c r="I108" s="220"/>
      <c r="J108" s="3"/>
      <c r="K108" s="4"/>
    </row>
    <row r="109" spans="1:11" ht="19.5" customHeight="1" x14ac:dyDescent="0.25">
      <c r="A109" s="30"/>
      <c r="B109" s="3"/>
      <c r="C109" s="3"/>
      <c r="D109" s="3"/>
      <c r="E109" s="3"/>
      <c r="F109" s="3"/>
      <c r="G109" s="134"/>
      <c r="H109" s="134"/>
      <c r="I109" s="220"/>
      <c r="J109" s="3"/>
      <c r="K109" s="4"/>
    </row>
    <row r="110" spans="1:11" ht="19.5" customHeight="1" x14ac:dyDescent="0.25">
      <c r="A110" s="30"/>
      <c r="B110" s="3"/>
      <c r="C110" s="3"/>
      <c r="D110" s="3"/>
      <c r="E110" s="3"/>
      <c r="F110" s="3"/>
      <c r="G110" s="134"/>
      <c r="H110" s="134"/>
      <c r="I110" s="220"/>
      <c r="J110" s="3"/>
      <c r="K110" s="4"/>
    </row>
    <row r="111" spans="1:11" ht="19.5" customHeight="1" x14ac:dyDescent="0.25">
      <c r="A111" s="30"/>
      <c r="B111" s="3"/>
      <c r="C111" s="3"/>
      <c r="D111" s="3"/>
      <c r="E111" s="3"/>
      <c r="F111" s="3"/>
      <c r="G111" s="134"/>
      <c r="H111" s="134"/>
      <c r="I111" s="220"/>
      <c r="J111" s="3"/>
      <c r="K111" s="4"/>
    </row>
    <row r="112" spans="1:11" ht="19.5" customHeight="1" x14ac:dyDescent="0.25">
      <c r="A112" s="30"/>
      <c r="B112" s="3"/>
      <c r="C112" s="3"/>
      <c r="D112" s="3"/>
      <c r="E112" s="3"/>
      <c r="F112" s="3"/>
      <c r="G112" s="134"/>
      <c r="H112" s="134"/>
      <c r="I112" s="220"/>
      <c r="J112" s="3"/>
      <c r="K112" s="4"/>
    </row>
    <row r="113" spans="1:11" ht="19.5" customHeight="1" x14ac:dyDescent="0.25">
      <c r="A113" s="30"/>
      <c r="B113" s="3"/>
      <c r="C113" s="3"/>
      <c r="D113" s="3"/>
      <c r="E113" s="3"/>
      <c r="F113" s="3"/>
      <c r="G113" s="134"/>
      <c r="H113" s="134"/>
      <c r="I113" s="220"/>
      <c r="J113" s="3"/>
      <c r="K113" s="4"/>
    </row>
    <row r="114" spans="1:11" ht="19.5" customHeight="1" x14ac:dyDescent="0.25">
      <c r="A114" s="30"/>
      <c r="B114" s="3"/>
      <c r="C114" s="3"/>
      <c r="D114" s="3"/>
      <c r="E114" s="3"/>
      <c r="F114" s="3"/>
      <c r="G114" s="134"/>
      <c r="H114" s="134"/>
      <c r="I114" s="220"/>
      <c r="J114" s="3"/>
      <c r="K114" s="4"/>
    </row>
    <row r="115" spans="1:11" ht="19.5" customHeight="1" x14ac:dyDescent="0.25">
      <c r="A115" s="30"/>
      <c r="B115" s="3"/>
      <c r="C115" s="3"/>
      <c r="D115" s="3"/>
      <c r="E115" s="3"/>
      <c r="F115" s="3"/>
      <c r="G115" s="134"/>
      <c r="H115" s="134"/>
      <c r="I115" s="220"/>
      <c r="J115" s="3"/>
      <c r="K115" s="4"/>
    </row>
    <row r="116" spans="1:11" ht="19.5" customHeight="1" x14ac:dyDescent="0.25">
      <c r="A116" s="30"/>
      <c r="B116" s="3"/>
      <c r="C116" s="3"/>
      <c r="D116" s="3"/>
      <c r="E116" s="3"/>
      <c r="F116" s="3"/>
      <c r="G116" s="134"/>
      <c r="H116" s="134"/>
      <c r="I116" s="220"/>
      <c r="J116" s="3"/>
      <c r="K116" s="4"/>
    </row>
    <row r="117" spans="1:11" ht="19.5" customHeight="1" x14ac:dyDescent="0.25">
      <c r="A117" s="30"/>
      <c r="B117" s="3"/>
      <c r="C117" s="3"/>
      <c r="D117" s="3"/>
      <c r="E117" s="3"/>
      <c r="F117" s="3"/>
      <c r="G117" s="134"/>
      <c r="H117" s="134"/>
      <c r="I117" s="220"/>
      <c r="J117" s="3"/>
      <c r="K117" s="4"/>
    </row>
    <row r="118" spans="1:11" ht="19.5" customHeight="1" x14ac:dyDescent="0.25">
      <c r="A118" s="30"/>
      <c r="B118" s="3"/>
      <c r="C118" s="3"/>
      <c r="D118" s="3"/>
      <c r="E118" s="3"/>
      <c r="F118" s="3"/>
      <c r="G118" s="134"/>
      <c r="H118" s="134"/>
      <c r="I118" s="220"/>
      <c r="J118" s="3"/>
      <c r="K118" s="4"/>
    </row>
    <row r="119" spans="1:11" ht="19.5" customHeight="1" x14ac:dyDescent="0.25">
      <c r="A119" s="30"/>
      <c r="B119" s="3"/>
      <c r="C119" s="3"/>
      <c r="D119" s="3"/>
      <c r="E119" s="3"/>
      <c r="F119" s="3"/>
      <c r="G119" s="134"/>
      <c r="H119" s="134"/>
      <c r="I119" s="220"/>
      <c r="J119" s="3"/>
      <c r="K119" s="4"/>
    </row>
    <row r="120" spans="1:11" ht="19.5" customHeight="1" x14ac:dyDescent="0.25">
      <c r="A120" s="30" t="str">
        <f>IF($B120="","",Listes!$G204)</f>
        <v/>
      </c>
      <c r="B120" s="3"/>
      <c r="C120" s="3"/>
      <c r="D120" s="3"/>
      <c r="E120" s="3"/>
      <c r="F120" s="3"/>
      <c r="G120" s="134"/>
      <c r="H120" s="134"/>
      <c r="I120" s="220"/>
      <c r="J120" s="3"/>
      <c r="K120" s="4"/>
    </row>
    <row r="121" spans="1:11" ht="19.5" customHeight="1" x14ac:dyDescent="0.25">
      <c r="A121" s="30" t="str">
        <f>IF($B121="","",Listes!$G205)</f>
        <v/>
      </c>
      <c r="B121" s="3"/>
      <c r="C121" s="3"/>
      <c r="D121" s="3"/>
      <c r="E121" s="3"/>
      <c r="F121" s="3"/>
      <c r="G121" s="134"/>
      <c r="H121" s="134"/>
      <c r="I121" s="220"/>
      <c r="J121" s="3"/>
      <c r="K121" s="4"/>
    </row>
    <row r="122" spans="1:11" ht="19.5" customHeight="1" x14ac:dyDescent="0.25">
      <c r="A122" s="30" t="str">
        <f>IF($B122="","",Listes!$G206)</f>
        <v/>
      </c>
      <c r="B122" s="3"/>
      <c r="C122" s="3"/>
      <c r="D122" s="3"/>
      <c r="E122" s="3"/>
      <c r="F122" s="3"/>
      <c r="G122" s="134"/>
      <c r="H122" s="134"/>
      <c r="I122" s="220"/>
      <c r="J122" s="3"/>
      <c r="K122" s="4"/>
    </row>
    <row r="123" spans="1:11" ht="19.5" customHeight="1" x14ac:dyDescent="0.25">
      <c r="A123" s="30" t="str">
        <f>IF($B123="","",Listes!$G207)</f>
        <v/>
      </c>
      <c r="B123" s="3"/>
      <c r="C123" s="3"/>
      <c r="D123" s="3"/>
      <c r="E123" s="3"/>
      <c r="F123" s="3"/>
      <c r="G123" s="134"/>
      <c r="H123" s="134"/>
      <c r="I123" s="220"/>
      <c r="J123" s="3"/>
      <c r="K123" s="4"/>
    </row>
    <row r="124" spans="1:11" ht="19.5" customHeight="1" x14ac:dyDescent="0.25">
      <c r="A124" s="30" t="str">
        <f>IF($B124="","",Listes!$G208)</f>
        <v/>
      </c>
      <c r="B124" s="3"/>
      <c r="C124" s="3"/>
      <c r="D124" s="3"/>
      <c r="E124" s="3"/>
      <c r="F124" s="3"/>
      <c r="G124" s="134"/>
      <c r="H124" s="134"/>
      <c r="I124" s="220"/>
      <c r="J124" s="3"/>
      <c r="K124" s="4"/>
    </row>
    <row r="125" spans="1:11" ht="19.5" customHeight="1" x14ac:dyDescent="0.25">
      <c r="A125" s="30" t="str">
        <f>IF($B125="","",Listes!$G209)</f>
        <v/>
      </c>
      <c r="B125" s="3"/>
      <c r="C125" s="3"/>
      <c r="D125" s="3"/>
      <c r="E125" s="3"/>
      <c r="F125" s="3"/>
      <c r="G125" s="134"/>
      <c r="H125" s="134"/>
      <c r="I125" s="220"/>
      <c r="J125" s="3"/>
      <c r="K125" s="4"/>
    </row>
    <row r="126" spans="1:11" ht="19.5" customHeight="1" x14ac:dyDescent="0.25">
      <c r="A126" s="30" t="str">
        <f>IF($B126="","",Listes!$G210)</f>
        <v/>
      </c>
      <c r="B126" s="3"/>
      <c r="C126" s="3"/>
      <c r="D126" s="3"/>
      <c r="E126" s="3"/>
      <c r="F126" s="3"/>
      <c r="G126" s="134"/>
      <c r="H126" s="134"/>
      <c r="I126" s="220"/>
      <c r="J126" s="3"/>
      <c r="K126" s="4"/>
    </row>
    <row r="127" spans="1:11" ht="19.5" customHeight="1" x14ac:dyDescent="0.25">
      <c r="A127" s="30" t="str">
        <f>IF($B127="","",Listes!$G211)</f>
        <v/>
      </c>
      <c r="B127" s="3"/>
      <c r="C127" s="3"/>
      <c r="D127" s="3"/>
      <c r="E127" s="3"/>
      <c r="F127" s="3"/>
      <c r="G127" s="134"/>
      <c r="H127" s="134"/>
      <c r="I127" s="220"/>
      <c r="J127" s="3"/>
      <c r="K127" s="4"/>
    </row>
    <row r="128" spans="1:11" ht="19.5" customHeight="1" x14ac:dyDescent="0.25">
      <c r="A128" s="30" t="str">
        <f>IF($B128="","",Listes!$G212)</f>
        <v/>
      </c>
      <c r="B128" s="3"/>
      <c r="C128" s="3"/>
      <c r="D128" s="3"/>
      <c r="E128" s="3"/>
      <c r="F128" s="3"/>
      <c r="G128" s="134"/>
      <c r="H128" s="134"/>
      <c r="I128" s="220"/>
      <c r="J128" s="3"/>
      <c r="K128" s="4"/>
    </row>
    <row r="129" spans="1:11" ht="19.5" customHeight="1" x14ac:dyDescent="0.25">
      <c r="A129" s="30" t="str">
        <f>IF($B129="","",Listes!$G213)</f>
        <v/>
      </c>
      <c r="B129" s="3"/>
      <c r="C129" s="3"/>
      <c r="D129" s="3"/>
      <c r="E129" s="3"/>
      <c r="F129" s="3"/>
      <c r="G129" s="134"/>
      <c r="H129" s="134"/>
      <c r="I129" s="220"/>
      <c r="J129" s="3"/>
      <c r="K129" s="4"/>
    </row>
    <row r="130" spans="1:11" ht="19.5" customHeight="1" thickBot="1" x14ac:dyDescent="0.3">
      <c r="A130" s="30" t="str">
        <f>IF($B130="","",Listes!$G214)</f>
        <v/>
      </c>
      <c r="B130" s="3"/>
      <c r="C130" s="3"/>
      <c r="D130" s="3"/>
      <c r="E130" s="3"/>
      <c r="F130" s="3"/>
      <c r="G130" s="134"/>
      <c r="H130" s="134"/>
      <c r="I130" s="220"/>
      <c r="J130" s="3"/>
      <c r="K130" s="4"/>
    </row>
    <row r="131" spans="1:11" ht="30" customHeight="1" thickBot="1" x14ac:dyDescent="0.3">
      <c r="A131" s="292" t="s">
        <v>141</v>
      </c>
      <c r="B131" s="293"/>
      <c r="C131" s="293"/>
      <c r="D131" s="293"/>
      <c r="E131" s="293"/>
      <c r="F131" s="293"/>
      <c r="G131" s="293"/>
      <c r="H131" s="294"/>
      <c r="I131" s="287" t="s">
        <v>50</v>
      </c>
      <c r="J131" s="288"/>
      <c r="K131" s="152">
        <f>SUM(K4:K130)</f>
        <v>0</v>
      </c>
    </row>
    <row r="132" spans="1:11" x14ac:dyDescent="0.25">
      <c r="K132" s="35"/>
    </row>
    <row r="133" spans="1:11" ht="15" customHeight="1" x14ac:dyDescent="0.25"/>
    <row r="134" spans="1:11" ht="15" customHeight="1" x14ac:dyDescent="0.25"/>
    <row r="135" spans="1:11" ht="15" customHeight="1" x14ac:dyDescent="0.25"/>
    <row r="136" spans="1:11" ht="15" customHeight="1" x14ac:dyDescent="0.25"/>
    <row r="137" spans="1:11" ht="15" customHeight="1" x14ac:dyDescent="0.25"/>
    <row r="138" spans="1:11" ht="15" customHeight="1" x14ac:dyDescent="0.25"/>
    <row r="139" spans="1:11" ht="15" customHeight="1" x14ac:dyDescent="0.25"/>
    <row r="140" spans="1:11" ht="15" customHeight="1" x14ac:dyDescent="0.25"/>
    <row r="141" spans="1:11" ht="15" customHeight="1" x14ac:dyDescent="0.25"/>
    <row r="142" spans="1:11" ht="15" customHeight="1" x14ac:dyDescent="0.25"/>
    <row r="143" spans="1:11" ht="15" customHeight="1" x14ac:dyDescent="0.25"/>
    <row r="144" spans="1:11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</sheetData>
  <sheetProtection password="C9BF" sheet="1" insertRows="0"/>
  <dataConsolidate/>
  <mergeCells count="4">
    <mergeCell ref="A1:K1"/>
    <mergeCell ref="I131:J131"/>
    <mergeCell ref="A2:K2"/>
    <mergeCell ref="A131:H131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rowBreaks count="1" manualBreakCount="1">
    <brk id="39" max="10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Listes!$A$77:$A$84</xm:f>
          </x14:formula1>
          <xm:sqref>D4:D130</xm:sqref>
        </x14:dataValidation>
        <x14:dataValidation type="list" allowBlank="1" showInputMessage="1" showErrorMessage="1">
          <x14:formula1>
            <xm:f>Listes!$A$3:$A$73</xm:f>
          </x14:formula1>
          <xm:sqref>C4:C130</xm:sqref>
        </x14:dataValidation>
        <x14:dataValidation type="list" allowBlank="1" showInputMessage="1" showErrorMessage="1">
          <x14:formula1>
            <xm:f>Listes!$A$104:$A$118</xm:f>
          </x14:formula1>
          <xm:sqref>J4:J130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37"/>
  <sheetViews>
    <sheetView zoomScaleNormal="10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4" width="35.7109375" style="16" customWidth="1"/>
    <col min="5" max="7" width="20.7109375" style="16" customWidth="1"/>
    <col min="8" max="9" width="15.7109375" style="16" customWidth="1"/>
    <col min="10" max="10" width="10.7109375" style="16" customWidth="1"/>
    <col min="11" max="11" width="15.7109375" style="16" customWidth="1"/>
    <col min="12" max="12" width="28.140625" style="16" customWidth="1"/>
    <col min="13" max="13" width="31" style="16" customWidth="1"/>
    <col min="14" max="14" width="21.85546875" style="16" customWidth="1"/>
    <col min="15" max="15" width="28.5703125" style="16" customWidth="1"/>
    <col min="16" max="16384" width="11.42578125" style="16"/>
  </cols>
  <sheetData>
    <row r="1" spans="1:12" ht="30" customHeight="1" thickBot="1" x14ac:dyDescent="0.3">
      <c r="A1" s="295" t="s">
        <v>64</v>
      </c>
      <c r="B1" s="296"/>
      <c r="C1" s="296"/>
      <c r="D1" s="296"/>
      <c r="E1" s="296"/>
      <c r="F1" s="296"/>
      <c r="G1" s="296"/>
      <c r="H1" s="296"/>
      <c r="I1" s="296"/>
      <c r="J1" s="296"/>
      <c r="K1" s="297"/>
    </row>
    <row r="2" spans="1:12" s="34" customFormat="1" ht="20.100000000000001" customHeight="1" thickBot="1" x14ac:dyDescent="0.3">
      <c r="A2" s="289" t="s">
        <v>119</v>
      </c>
      <c r="B2" s="290"/>
      <c r="C2" s="290"/>
      <c r="D2" s="290"/>
      <c r="E2" s="290"/>
      <c r="F2" s="290"/>
      <c r="G2" s="290"/>
      <c r="H2" s="290"/>
      <c r="I2" s="290"/>
      <c r="J2" s="290"/>
      <c r="K2" s="291"/>
    </row>
    <row r="3" spans="1:12" ht="30" customHeight="1" thickBot="1" x14ac:dyDescent="0.3">
      <c r="A3" s="162" t="s">
        <v>0</v>
      </c>
      <c r="B3" s="17" t="s">
        <v>96</v>
      </c>
      <c r="C3" s="18" t="s">
        <v>97</v>
      </c>
      <c r="D3" s="18" t="s">
        <v>118</v>
      </c>
      <c r="E3" s="17" t="s">
        <v>133</v>
      </c>
      <c r="F3" s="17" t="s">
        <v>134</v>
      </c>
      <c r="G3" s="17" t="s">
        <v>46</v>
      </c>
      <c r="H3" s="17" t="s">
        <v>98</v>
      </c>
      <c r="I3" s="17" t="s">
        <v>99</v>
      </c>
      <c r="J3" s="19" t="s">
        <v>2</v>
      </c>
      <c r="K3" s="168" t="s">
        <v>90</v>
      </c>
      <c r="L3" s="20"/>
    </row>
    <row r="4" spans="1:12" ht="20.100000000000001" customHeight="1" x14ac:dyDescent="0.25">
      <c r="A4" s="148" t="str">
        <f>IF($B4="","",Listes!$G145)</f>
        <v/>
      </c>
      <c r="B4" s="1"/>
      <c r="C4" s="1"/>
      <c r="D4" s="1"/>
      <c r="E4" s="133"/>
      <c r="F4" s="133"/>
      <c r="G4" s="1"/>
      <c r="H4" s="123"/>
      <c r="I4" s="219"/>
      <c r="J4" s="28" t="str">
        <f>IF($I4="","","heure")</f>
        <v/>
      </c>
      <c r="K4" s="21" t="str">
        <f>IF($C4="","",$H4*$I4)</f>
        <v/>
      </c>
      <c r="L4" s="22"/>
    </row>
    <row r="5" spans="1:12" ht="20.100000000000001" customHeight="1" x14ac:dyDescent="0.25">
      <c r="A5" s="23" t="str">
        <f>IF($B5="","",Listes!$G146)</f>
        <v/>
      </c>
      <c r="B5" s="3"/>
      <c r="C5" s="3"/>
      <c r="D5" s="3"/>
      <c r="E5" s="134"/>
      <c r="F5" s="134"/>
      <c r="G5" s="3"/>
      <c r="H5" s="124"/>
      <c r="I5" s="220"/>
      <c r="J5" s="28" t="str">
        <f t="shared" ref="J5:J33" si="0">IF($I5="","","heure")</f>
        <v/>
      </c>
      <c r="K5" s="24" t="str">
        <f t="shared" ref="K5:K33" si="1">IF($C5="","",$H5*$I5)</f>
        <v/>
      </c>
      <c r="L5" s="22"/>
    </row>
    <row r="6" spans="1:12" ht="20.100000000000001" customHeight="1" x14ac:dyDescent="0.25">
      <c r="A6" s="23" t="str">
        <f>IF($B6="","",Listes!$G147)</f>
        <v/>
      </c>
      <c r="B6" s="3"/>
      <c r="C6" s="3"/>
      <c r="D6" s="3"/>
      <c r="E6" s="134"/>
      <c r="F6" s="134"/>
      <c r="G6" s="3"/>
      <c r="H6" s="124"/>
      <c r="I6" s="220"/>
      <c r="J6" s="28" t="str">
        <f t="shared" si="0"/>
        <v/>
      </c>
      <c r="K6" s="24" t="str">
        <f t="shared" si="1"/>
        <v/>
      </c>
      <c r="L6" s="22"/>
    </row>
    <row r="7" spans="1:12" ht="20.100000000000001" customHeight="1" x14ac:dyDescent="0.25">
      <c r="A7" s="23" t="str">
        <f>IF($B7="","",Listes!$G148)</f>
        <v/>
      </c>
      <c r="B7" s="3"/>
      <c r="C7" s="3"/>
      <c r="D7" s="3"/>
      <c r="E7" s="134"/>
      <c r="F7" s="134"/>
      <c r="G7" s="3"/>
      <c r="H7" s="124"/>
      <c r="I7" s="220"/>
      <c r="J7" s="28" t="str">
        <f t="shared" si="0"/>
        <v/>
      </c>
      <c r="K7" s="24" t="str">
        <f t="shared" si="1"/>
        <v/>
      </c>
      <c r="L7" s="22"/>
    </row>
    <row r="8" spans="1:12" ht="20.100000000000001" customHeight="1" x14ac:dyDescent="0.25">
      <c r="A8" s="23" t="str">
        <f>IF($B8="","",Listes!$G149)</f>
        <v/>
      </c>
      <c r="B8" s="3"/>
      <c r="C8" s="3"/>
      <c r="D8" s="3"/>
      <c r="E8" s="134"/>
      <c r="F8" s="134"/>
      <c r="G8" s="3"/>
      <c r="H8" s="124"/>
      <c r="I8" s="220"/>
      <c r="J8" s="28" t="str">
        <f t="shared" si="0"/>
        <v/>
      </c>
      <c r="K8" s="24" t="str">
        <f t="shared" si="1"/>
        <v/>
      </c>
      <c r="L8" s="22"/>
    </row>
    <row r="9" spans="1:12" ht="20.100000000000001" customHeight="1" x14ac:dyDescent="0.25">
      <c r="A9" s="23" t="str">
        <f>IF($B9="","",Listes!$G150)</f>
        <v/>
      </c>
      <c r="B9" s="3"/>
      <c r="C9" s="3"/>
      <c r="D9" s="3"/>
      <c r="E9" s="134"/>
      <c r="F9" s="134"/>
      <c r="G9" s="3"/>
      <c r="H9" s="124"/>
      <c r="I9" s="220"/>
      <c r="J9" s="28" t="str">
        <f t="shared" si="0"/>
        <v/>
      </c>
      <c r="K9" s="24" t="str">
        <f t="shared" si="1"/>
        <v/>
      </c>
      <c r="L9" s="22"/>
    </row>
    <row r="10" spans="1:12" ht="20.100000000000001" customHeight="1" x14ac:dyDescent="0.25">
      <c r="A10" s="23" t="str">
        <f>IF($B10="","",Listes!$G151)</f>
        <v/>
      </c>
      <c r="B10" s="3"/>
      <c r="C10" s="3"/>
      <c r="D10" s="3"/>
      <c r="E10" s="134"/>
      <c r="F10" s="134"/>
      <c r="G10" s="3"/>
      <c r="H10" s="124"/>
      <c r="I10" s="220"/>
      <c r="J10" s="28" t="str">
        <f t="shared" si="0"/>
        <v/>
      </c>
      <c r="K10" s="24" t="str">
        <f t="shared" si="1"/>
        <v/>
      </c>
      <c r="L10" s="22"/>
    </row>
    <row r="11" spans="1:12" ht="20.100000000000001" customHeight="1" x14ac:dyDescent="0.25">
      <c r="A11" s="23" t="str">
        <f>IF($B11="","",Listes!$G152)</f>
        <v/>
      </c>
      <c r="B11" s="3"/>
      <c r="C11" s="3"/>
      <c r="D11" s="3"/>
      <c r="E11" s="134"/>
      <c r="F11" s="134"/>
      <c r="G11" s="3"/>
      <c r="H11" s="124"/>
      <c r="I11" s="220"/>
      <c r="J11" s="28" t="str">
        <f t="shared" si="0"/>
        <v/>
      </c>
      <c r="K11" s="24" t="str">
        <f t="shared" si="1"/>
        <v/>
      </c>
      <c r="L11" s="22"/>
    </row>
    <row r="12" spans="1:12" ht="20.100000000000001" customHeight="1" x14ac:dyDescent="0.25">
      <c r="A12" s="23" t="str">
        <f>IF($B12="","",Listes!$G153)</f>
        <v/>
      </c>
      <c r="B12" s="3"/>
      <c r="C12" s="3"/>
      <c r="D12" s="3"/>
      <c r="E12" s="134"/>
      <c r="F12" s="134"/>
      <c r="G12" s="3"/>
      <c r="H12" s="124"/>
      <c r="I12" s="220"/>
      <c r="J12" s="28" t="str">
        <f t="shared" si="0"/>
        <v/>
      </c>
      <c r="K12" s="24" t="str">
        <f t="shared" si="1"/>
        <v/>
      </c>
      <c r="L12" s="22"/>
    </row>
    <row r="13" spans="1:12" ht="20.100000000000001" customHeight="1" x14ac:dyDescent="0.25">
      <c r="A13" s="23" t="str">
        <f>IF($B13="","",Listes!$G154)</f>
        <v/>
      </c>
      <c r="B13" s="3"/>
      <c r="C13" s="3"/>
      <c r="D13" s="3"/>
      <c r="E13" s="134"/>
      <c r="F13" s="134"/>
      <c r="G13" s="3"/>
      <c r="H13" s="124"/>
      <c r="I13" s="220"/>
      <c r="J13" s="28" t="str">
        <f t="shared" si="0"/>
        <v/>
      </c>
      <c r="K13" s="24" t="str">
        <f t="shared" si="1"/>
        <v/>
      </c>
      <c r="L13" s="22"/>
    </row>
    <row r="14" spans="1:12" ht="20.100000000000001" customHeight="1" x14ac:dyDescent="0.25">
      <c r="A14" s="23" t="str">
        <f>IF($B14="","",Listes!$G155)</f>
        <v/>
      </c>
      <c r="B14" s="3"/>
      <c r="C14" s="3"/>
      <c r="D14" s="3"/>
      <c r="E14" s="134"/>
      <c r="F14" s="134"/>
      <c r="G14" s="3"/>
      <c r="H14" s="124"/>
      <c r="I14" s="220"/>
      <c r="J14" s="28" t="str">
        <f t="shared" si="0"/>
        <v/>
      </c>
      <c r="K14" s="24" t="str">
        <f t="shared" si="1"/>
        <v/>
      </c>
      <c r="L14" s="22"/>
    </row>
    <row r="15" spans="1:12" ht="20.100000000000001" customHeight="1" x14ac:dyDescent="0.25">
      <c r="A15" s="23" t="str">
        <f>IF($B15="","",Listes!$G156)</f>
        <v/>
      </c>
      <c r="B15" s="3"/>
      <c r="C15" s="3"/>
      <c r="D15" s="3"/>
      <c r="E15" s="134"/>
      <c r="F15" s="134"/>
      <c r="G15" s="3"/>
      <c r="H15" s="124"/>
      <c r="I15" s="220"/>
      <c r="J15" s="28" t="str">
        <f t="shared" si="0"/>
        <v/>
      </c>
      <c r="K15" s="24" t="str">
        <f t="shared" si="1"/>
        <v/>
      </c>
      <c r="L15" s="22"/>
    </row>
    <row r="16" spans="1:12" ht="20.100000000000001" customHeight="1" x14ac:dyDescent="0.25">
      <c r="A16" s="23" t="str">
        <f>IF($B16="","",Listes!$G157)</f>
        <v/>
      </c>
      <c r="B16" s="3"/>
      <c r="C16" s="3"/>
      <c r="D16" s="3"/>
      <c r="E16" s="134"/>
      <c r="F16" s="134"/>
      <c r="G16" s="3"/>
      <c r="H16" s="124"/>
      <c r="I16" s="220"/>
      <c r="J16" s="28" t="str">
        <f t="shared" si="0"/>
        <v/>
      </c>
      <c r="K16" s="24" t="str">
        <f t="shared" si="1"/>
        <v/>
      </c>
      <c r="L16" s="22"/>
    </row>
    <row r="17" spans="1:12" ht="20.100000000000001" customHeight="1" x14ac:dyDescent="0.25">
      <c r="A17" s="23" t="str">
        <f>IF($B17="","",Listes!$G158)</f>
        <v/>
      </c>
      <c r="B17" s="3"/>
      <c r="C17" s="3"/>
      <c r="D17" s="3"/>
      <c r="E17" s="134"/>
      <c r="F17" s="134"/>
      <c r="G17" s="3"/>
      <c r="H17" s="124"/>
      <c r="I17" s="220"/>
      <c r="J17" s="28" t="str">
        <f t="shared" si="0"/>
        <v/>
      </c>
      <c r="K17" s="24" t="str">
        <f t="shared" si="1"/>
        <v/>
      </c>
      <c r="L17" s="22"/>
    </row>
    <row r="18" spans="1:12" ht="20.100000000000001" customHeight="1" x14ac:dyDescent="0.25">
      <c r="A18" s="23" t="str">
        <f>IF($B18="","",Listes!$G159)</f>
        <v/>
      </c>
      <c r="B18" s="3"/>
      <c r="C18" s="3"/>
      <c r="D18" s="3"/>
      <c r="E18" s="134"/>
      <c r="F18" s="134"/>
      <c r="G18" s="3"/>
      <c r="H18" s="124"/>
      <c r="I18" s="220"/>
      <c r="J18" s="28" t="str">
        <f t="shared" si="0"/>
        <v/>
      </c>
      <c r="K18" s="24" t="str">
        <f t="shared" si="1"/>
        <v/>
      </c>
      <c r="L18" s="22"/>
    </row>
    <row r="19" spans="1:12" ht="20.100000000000001" customHeight="1" x14ac:dyDescent="0.25">
      <c r="A19" s="23" t="str">
        <f>IF($B19="","",Listes!$G160)</f>
        <v/>
      </c>
      <c r="B19" s="3"/>
      <c r="C19" s="3"/>
      <c r="D19" s="3"/>
      <c r="E19" s="134"/>
      <c r="F19" s="134"/>
      <c r="G19" s="3"/>
      <c r="H19" s="124"/>
      <c r="I19" s="220"/>
      <c r="J19" s="28" t="str">
        <f t="shared" si="0"/>
        <v/>
      </c>
      <c r="K19" s="24" t="str">
        <f t="shared" si="1"/>
        <v/>
      </c>
      <c r="L19" s="22"/>
    </row>
    <row r="20" spans="1:12" ht="20.100000000000001" customHeight="1" x14ac:dyDescent="0.25">
      <c r="A20" s="23" t="str">
        <f>IF($B20="","",Listes!$G161)</f>
        <v/>
      </c>
      <c r="B20" s="3"/>
      <c r="C20" s="3"/>
      <c r="D20" s="3"/>
      <c r="E20" s="134"/>
      <c r="F20" s="134"/>
      <c r="G20" s="3"/>
      <c r="H20" s="124"/>
      <c r="I20" s="220"/>
      <c r="J20" s="28" t="str">
        <f t="shared" si="0"/>
        <v/>
      </c>
      <c r="K20" s="24" t="str">
        <f t="shared" si="1"/>
        <v/>
      </c>
      <c r="L20" s="22"/>
    </row>
    <row r="21" spans="1:12" ht="20.100000000000001" customHeight="1" x14ac:dyDescent="0.25">
      <c r="A21" s="23" t="str">
        <f>IF($B21="","",Listes!$G162)</f>
        <v/>
      </c>
      <c r="B21" s="3"/>
      <c r="C21" s="3"/>
      <c r="D21" s="3"/>
      <c r="E21" s="134"/>
      <c r="F21" s="134"/>
      <c r="G21" s="3"/>
      <c r="H21" s="124"/>
      <c r="I21" s="220"/>
      <c r="J21" s="28" t="str">
        <f t="shared" si="0"/>
        <v/>
      </c>
      <c r="K21" s="24" t="str">
        <f t="shared" si="1"/>
        <v/>
      </c>
      <c r="L21" s="22"/>
    </row>
    <row r="22" spans="1:12" ht="20.100000000000001" customHeight="1" x14ac:dyDescent="0.25">
      <c r="A22" s="23" t="str">
        <f>IF($B22="","",Listes!$G163)</f>
        <v/>
      </c>
      <c r="B22" s="3"/>
      <c r="C22" s="3"/>
      <c r="D22" s="3"/>
      <c r="E22" s="134"/>
      <c r="F22" s="134"/>
      <c r="G22" s="3"/>
      <c r="H22" s="124"/>
      <c r="I22" s="220"/>
      <c r="J22" s="28" t="str">
        <f t="shared" si="0"/>
        <v/>
      </c>
      <c r="K22" s="24" t="str">
        <f t="shared" si="1"/>
        <v/>
      </c>
      <c r="L22" s="22"/>
    </row>
    <row r="23" spans="1:12" ht="20.100000000000001" customHeight="1" x14ac:dyDescent="0.25">
      <c r="A23" s="23" t="str">
        <f>IF($B23="","",Listes!$G164)</f>
        <v/>
      </c>
      <c r="B23" s="3"/>
      <c r="C23" s="3"/>
      <c r="D23" s="3"/>
      <c r="E23" s="134"/>
      <c r="F23" s="134"/>
      <c r="G23" s="3"/>
      <c r="H23" s="124"/>
      <c r="I23" s="220"/>
      <c r="J23" s="28" t="str">
        <f t="shared" si="0"/>
        <v/>
      </c>
      <c r="K23" s="24" t="str">
        <f t="shared" si="1"/>
        <v/>
      </c>
      <c r="L23" s="22"/>
    </row>
    <row r="24" spans="1:12" ht="20.100000000000001" customHeight="1" x14ac:dyDescent="0.25">
      <c r="A24" s="23" t="str">
        <f>IF($B24="","",Listes!$G165)</f>
        <v/>
      </c>
      <c r="B24" s="3"/>
      <c r="C24" s="3"/>
      <c r="D24" s="3"/>
      <c r="E24" s="134"/>
      <c r="F24" s="134"/>
      <c r="G24" s="3"/>
      <c r="H24" s="124"/>
      <c r="I24" s="220"/>
      <c r="J24" s="28" t="str">
        <f t="shared" si="0"/>
        <v/>
      </c>
      <c r="K24" s="24" t="str">
        <f t="shared" si="1"/>
        <v/>
      </c>
      <c r="L24" s="22"/>
    </row>
    <row r="25" spans="1:12" ht="20.100000000000001" customHeight="1" x14ac:dyDescent="0.25">
      <c r="A25" s="23" t="str">
        <f>IF($B25="","",Listes!$G166)</f>
        <v/>
      </c>
      <c r="B25" s="3"/>
      <c r="C25" s="3"/>
      <c r="D25" s="3"/>
      <c r="E25" s="134"/>
      <c r="F25" s="134"/>
      <c r="G25" s="3"/>
      <c r="H25" s="124"/>
      <c r="I25" s="220"/>
      <c r="J25" s="28" t="str">
        <f t="shared" si="0"/>
        <v/>
      </c>
      <c r="K25" s="24" t="str">
        <f t="shared" si="1"/>
        <v/>
      </c>
      <c r="L25" s="22"/>
    </row>
    <row r="26" spans="1:12" ht="20.100000000000001" customHeight="1" x14ac:dyDescent="0.25">
      <c r="A26" s="23" t="str">
        <f>IF($B26="","",Listes!$G167)</f>
        <v/>
      </c>
      <c r="B26" s="3"/>
      <c r="C26" s="3"/>
      <c r="D26" s="3"/>
      <c r="E26" s="134"/>
      <c r="F26" s="134"/>
      <c r="G26" s="3"/>
      <c r="H26" s="124"/>
      <c r="I26" s="220"/>
      <c r="J26" s="28" t="str">
        <f t="shared" si="0"/>
        <v/>
      </c>
      <c r="K26" s="24" t="str">
        <f t="shared" si="1"/>
        <v/>
      </c>
      <c r="L26" s="22"/>
    </row>
    <row r="27" spans="1:12" ht="20.100000000000001" customHeight="1" x14ac:dyDescent="0.25">
      <c r="A27" s="23" t="str">
        <f>IF($B27="","",Listes!$G168)</f>
        <v/>
      </c>
      <c r="B27" s="3"/>
      <c r="C27" s="3"/>
      <c r="D27" s="3"/>
      <c r="E27" s="134"/>
      <c r="F27" s="134"/>
      <c r="G27" s="3"/>
      <c r="H27" s="124"/>
      <c r="I27" s="220"/>
      <c r="J27" s="28" t="str">
        <f t="shared" si="0"/>
        <v/>
      </c>
      <c r="K27" s="24" t="str">
        <f t="shared" si="1"/>
        <v/>
      </c>
      <c r="L27" s="22"/>
    </row>
    <row r="28" spans="1:12" ht="20.100000000000001" customHeight="1" x14ac:dyDescent="0.25">
      <c r="A28" s="23" t="str">
        <f>IF($B28="","",Listes!$G169)</f>
        <v/>
      </c>
      <c r="B28" s="3"/>
      <c r="C28" s="3"/>
      <c r="D28" s="3"/>
      <c r="E28" s="134"/>
      <c r="F28" s="134"/>
      <c r="G28" s="3"/>
      <c r="H28" s="124"/>
      <c r="I28" s="220"/>
      <c r="J28" s="28" t="str">
        <f t="shared" si="0"/>
        <v/>
      </c>
      <c r="K28" s="24" t="str">
        <f t="shared" si="1"/>
        <v/>
      </c>
      <c r="L28" s="22"/>
    </row>
    <row r="29" spans="1:12" ht="20.100000000000001" customHeight="1" x14ac:dyDescent="0.25">
      <c r="A29" s="23" t="str">
        <f>IF($B29="","",Listes!$G170)</f>
        <v/>
      </c>
      <c r="B29" s="3"/>
      <c r="C29" s="3"/>
      <c r="D29" s="3"/>
      <c r="E29" s="134"/>
      <c r="F29" s="134"/>
      <c r="G29" s="3"/>
      <c r="H29" s="124"/>
      <c r="I29" s="220"/>
      <c r="J29" s="28" t="str">
        <f t="shared" si="0"/>
        <v/>
      </c>
      <c r="K29" s="24" t="str">
        <f t="shared" si="1"/>
        <v/>
      </c>
      <c r="L29" s="22"/>
    </row>
    <row r="30" spans="1:12" ht="20.100000000000001" customHeight="1" x14ac:dyDescent="0.25">
      <c r="A30" s="23" t="str">
        <f>IF($B30="","",Listes!$G171)</f>
        <v/>
      </c>
      <c r="B30" s="3"/>
      <c r="C30" s="3"/>
      <c r="D30" s="3"/>
      <c r="E30" s="134"/>
      <c r="F30" s="134"/>
      <c r="G30" s="3"/>
      <c r="H30" s="124"/>
      <c r="I30" s="220"/>
      <c r="J30" s="28" t="str">
        <f t="shared" si="0"/>
        <v/>
      </c>
      <c r="K30" s="24" t="str">
        <f t="shared" si="1"/>
        <v/>
      </c>
      <c r="L30" s="22"/>
    </row>
    <row r="31" spans="1:12" ht="20.100000000000001" customHeight="1" x14ac:dyDescent="0.25">
      <c r="A31" s="23" t="str">
        <f>IF($B31="","",Listes!$G172)</f>
        <v/>
      </c>
      <c r="B31" s="3"/>
      <c r="C31" s="3"/>
      <c r="D31" s="3"/>
      <c r="E31" s="134"/>
      <c r="F31" s="134"/>
      <c r="G31" s="3"/>
      <c r="H31" s="124"/>
      <c r="I31" s="220"/>
      <c r="J31" s="28" t="str">
        <f t="shared" si="0"/>
        <v/>
      </c>
      <c r="K31" s="24" t="str">
        <f t="shared" si="1"/>
        <v/>
      </c>
      <c r="L31" s="22"/>
    </row>
    <row r="32" spans="1:12" ht="20.100000000000001" customHeight="1" x14ac:dyDescent="0.25">
      <c r="A32" s="23" t="str">
        <f>IF($B32="","",Listes!$G173)</f>
        <v/>
      </c>
      <c r="B32" s="3"/>
      <c r="C32" s="3"/>
      <c r="D32" s="3"/>
      <c r="E32" s="134"/>
      <c r="F32" s="134"/>
      <c r="G32" s="3"/>
      <c r="H32" s="124"/>
      <c r="I32" s="220"/>
      <c r="J32" s="28" t="str">
        <f t="shared" si="0"/>
        <v/>
      </c>
      <c r="K32" s="24" t="str">
        <f t="shared" si="1"/>
        <v/>
      </c>
      <c r="L32" s="22"/>
    </row>
    <row r="33" spans="1:12" ht="20.100000000000001" customHeight="1" thickBot="1" x14ac:dyDescent="0.3">
      <c r="A33" s="25" t="str">
        <f>IF($B33="","",Listes!$G174)</f>
        <v/>
      </c>
      <c r="B33" s="125"/>
      <c r="C33" s="125"/>
      <c r="D33" s="125"/>
      <c r="E33" s="135"/>
      <c r="F33" s="135"/>
      <c r="G33" s="125"/>
      <c r="H33" s="126"/>
      <c r="I33" s="221"/>
      <c r="J33" s="28" t="str">
        <f t="shared" si="0"/>
        <v/>
      </c>
      <c r="K33" s="26" t="str">
        <f t="shared" si="1"/>
        <v/>
      </c>
      <c r="L33" s="22"/>
    </row>
    <row r="34" spans="1:12" ht="30" customHeight="1" thickBot="1" x14ac:dyDescent="0.3">
      <c r="A34" s="298"/>
      <c r="B34" s="299"/>
      <c r="C34" s="299"/>
      <c r="D34" s="299"/>
      <c r="E34" s="194"/>
      <c r="F34" s="194"/>
      <c r="G34" s="195"/>
      <c r="H34" s="196"/>
      <c r="I34" s="287" t="s">
        <v>50</v>
      </c>
      <c r="J34" s="288"/>
      <c r="K34" s="27">
        <f>SUM(K4:K33)</f>
        <v>0</v>
      </c>
      <c r="L34" s="22"/>
    </row>
    <row r="35" spans="1:12" x14ac:dyDescent="0.25">
      <c r="A35" s="20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x14ac:dyDescent="0.25">
      <c r="A36" s="20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x14ac:dyDescent="0.25">
      <c r="A37" s="20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</sheetData>
  <sheetProtection password="C9BF" sheet="1" selectLockedCells="1"/>
  <dataConsolidate link="1">
    <dataRefs count="2">
      <dataRef ref="A9" sheet="Investissements matériels" r:id="rId1"/>
      <dataRef ref="A10" sheet="Investissements matériels" r:id="rId2"/>
    </dataRefs>
  </dataConsolidate>
  <mergeCells count="4">
    <mergeCell ref="A1:K1"/>
    <mergeCell ref="A34:D34"/>
    <mergeCell ref="I34:J34"/>
    <mergeCell ref="A2:K2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Listes!$B$77</xm:f>
          </x14:formula1>
          <xm:sqref>D4:D33</xm:sqref>
        </x14:dataValidation>
        <x14:dataValidation type="list" allowBlank="1" showInputMessage="1" showErrorMessage="1">
          <x14:formula1>
            <xm:f>Listes!$B$3</xm:f>
          </x14:formula1>
          <xm:sqref>C4:C33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4" tint="0.39997558519241921"/>
    <pageSetUpPr fitToPage="1"/>
  </sheetPr>
  <dimension ref="A1:O59"/>
  <sheetViews>
    <sheetView zoomScale="85" zoomScaleNormal="8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4" width="35.7109375" style="34" customWidth="1"/>
    <col min="5" max="5" width="20.7109375" style="34" customWidth="1"/>
    <col min="6" max="6" width="30.7109375" style="34" customWidth="1"/>
    <col min="7" max="7" width="25.7109375" style="34" customWidth="1"/>
    <col min="8" max="12" width="15.7109375" style="34" customWidth="1"/>
    <col min="13" max="13" width="10.85546875" style="34" customWidth="1"/>
    <col min="14" max="14" width="15.7109375" style="34" customWidth="1"/>
    <col min="15" max="16384" width="11.42578125" style="34"/>
  </cols>
  <sheetData>
    <row r="1" spans="1:15" s="169" customFormat="1" ht="30" customHeight="1" thickBot="1" x14ac:dyDescent="0.4">
      <c r="A1" s="284" t="s">
        <v>57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6"/>
    </row>
    <row r="2" spans="1:15" ht="20.100000000000001" customHeight="1" thickBot="1" x14ac:dyDescent="0.3">
      <c r="A2" s="289" t="s">
        <v>119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1"/>
      <c r="O2" s="170"/>
    </row>
    <row r="3" spans="1:15" s="171" customFormat="1" ht="30" customHeight="1" thickBot="1" x14ac:dyDescent="0.3">
      <c r="A3" s="162" t="s">
        <v>0</v>
      </c>
      <c r="B3" s="17" t="s">
        <v>106</v>
      </c>
      <c r="C3" s="17" t="s">
        <v>97</v>
      </c>
      <c r="D3" s="17" t="s">
        <v>118</v>
      </c>
      <c r="E3" s="17" t="s">
        <v>46</v>
      </c>
      <c r="F3" s="18" t="s">
        <v>10</v>
      </c>
      <c r="G3" s="18" t="s">
        <v>11</v>
      </c>
      <c r="H3" s="167" t="s">
        <v>128</v>
      </c>
      <c r="I3" s="17" t="s">
        <v>129</v>
      </c>
      <c r="J3" s="18" t="s">
        <v>107</v>
      </c>
      <c r="K3" s="17" t="s">
        <v>108</v>
      </c>
      <c r="L3" s="17" t="s">
        <v>109</v>
      </c>
      <c r="M3" s="18" t="s">
        <v>2</v>
      </c>
      <c r="N3" s="168" t="s">
        <v>127</v>
      </c>
    </row>
    <row r="4" spans="1:15" s="172" customFormat="1" ht="20.100000000000001" customHeight="1" x14ac:dyDescent="0.25">
      <c r="A4" s="148" t="str">
        <f>IF($B4="","",Listes!$G145)</f>
        <v/>
      </c>
      <c r="B4" s="7"/>
      <c r="C4" s="5"/>
      <c r="D4" s="5"/>
      <c r="E4" s="178"/>
      <c r="F4" s="6"/>
      <c r="G4" s="5"/>
      <c r="H4" s="179"/>
      <c r="I4" s="179"/>
      <c r="J4" s="38"/>
      <c r="K4" s="5"/>
      <c r="L4" s="5"/>
      <c r="M4" s="5"/>
      <c r="N4" s="31" t="str">
        <f>IF($C4="","",IF(OR(($J4=0),($K4=0)),0,$J4/$K4*$L4))</f>
        <v/>
      </c>
    </row>
    <row r="5" spans="1:15" s="172" customFormat="1" ht="20.100000000000001" customHeight="1" x14ac:dyDescent="0.25">
      <c r="A5" s="30" t="str">
        <f>IF($B5="","",Listes!$G146)</f>
        <v/>
      </c>
      <c r="B5" s="6"/>
      <c r="C5" s="6"/>
      <c r="D5" s="6"/>
      <c r="E5" s="6"/>
      <c r="F5" s="6"/>
      <c r="G5" s="6"/>
      <c r="H5" s="180"/>
      <c r="I5" s="180"/>
      <c r="J5" s="39"/>
      <c r="K5" s="6"/>
      <c r="L5" s="6"/>
      <c r="M5" s="6"/>
      <c r="N5" s="31" t="str">
        <f t="shared" ref="N5:N57" si="0">IF($C5="","",IF(OR(($J5=0),($K5=0)),0,$J5/$K5*$L5))</f>
        <v/>
      </c>
    </row>
    <row r="6" spans="1:15" s="172" customFormat="1" ht="20.100000000000001" customHeight="1" x14ac:dyDescent="0.25">
      <c r="A6" s="30" t="str">
        <f>IF($B6="","",Listes!$G147)</f>
        <v/>
      </c>
      <c r="B6" s="6"/>
      <c r="C6" s="6"/>
      <c r="D6" s="6"/>
      <c r="E6" s="6"/>
      <c r="F6" s="6"/>
      <c r="G6" s="6"/>
      <c r="H6" s="180"/>
      <c r="I6" s="180"/>
      <c r="J6" s="39"/>
      <c r="K6" s="6"/>
      <c r="L6" s="6"/>
      <c r="M6" s="6"/>
      <c r="N6" s="31" t="str">
        <f t="shared" si="0"/>
        <v/>
      </c>
    </row>
    <row r="7" spans="1:15" s="172" customFormat="1" ht="20.100000000000001" customHeight="1" x14ac:dyDescent="0.25">
      <c r="A7" s="30" t="str">
        <f>IF($B7="","",Listes!$G148)</f>
        <v/>
      </c>
      <c r="B7" s="6"/>
      <c r="C7" s="6"/>
      <c r="D7" s="6"/>
      <c r="E7" s="6"/>
      <c r="F7" s="6"/>
      <c r="G7" s="6"/>
      <c r="H7" s="180"/>
      <c r="I7" s="180"/>
      <c r="J7" s="39"/>
      <c r="K7" s="6"/>
      <c r="L7" s="6"/>
      <c r="M7" s="6"/>
      <c r="N7" s="31" t="str">
        <f t="shared" si="0"/>
        <v/>
      </c>
    </row>
    <row r="8" spans="1:15" s="172" customFormat="1" ht="20.100000000000001" customHeight="1" x14ac:dyDescent="0.25">
      <c r="A8" s="30" t="str">
        <f>IF($B8="","",Listes!$G149)</f>
        <v/>
      </c>
      <c r="B8" s="6"/>
      <c r="C8" s="6"/>
      <c r="D8" s="6"/>
      <c r="E8" s="6"/>
      <c r="F8" s="6"/>
      <c r="G8" s="6"/>
      <c r="H8" s="180"/>
      <c r="I8" s="180"/>
      <c r="J8" s="39"/>
      <c r="K8" s="6"/>
      <c r="L8" s="6"/>
      <c r="M8" s="6"/>
      <c r="N8" s="31" t="str">
        <f t="shared" si="0"/>
        <v/>
      </c>
    </row>
    <row r="9" spans="1:15" s="172" customFormat="1" ht="20.100000000000001" customHeight="1" x14ac:dyDescent="0.25">
      <c r="A9" s="30" t="str">
        <f>IF($B9="","",Listes!$G150)</f>
        <v/>
      </c>
      <c r="B9" s="6"/>
      <c r="C9" s="6"/>
      <c r="D9" s="6"/>
      <c r="E9" s="6"/>
      <c r="F9" s="6"/>
      <c r="G9" s="6"/>
      <c r="H9" s="180"/>
      <c r="I9" s="180"/>
      <c r="J9" s="39"/>
      <c r="K9" s="6"/>
      <c r="L9" s="6"/>
      <c r="M9" s="6"/>
      <c r="N9" s="31" t="str">
        <f t="shared" si="0"/>
        <v/>
      </c>
    </row>
    <row r="10" spans="1:15" s="172" customFormat="1" ht="20.100000000000001" customHeight="1" x14ac:dyDescent="0.25">
      <c r="A10" s="30" t="str">
        <f>IF($B10="","",Listes!$G151)</f>
        <v/>
      </c>
      <c r="B10" s="6"/>
      <c r="C10" s="6"/>
      <c r="D10" s="6"/>
      <c r="E10" s="6"/>
      <c r="F10" s="6"/>
      <c r="G10" s="6"/>
      <c r="H10" s="180"/>
      <c r="I10" s="180"/>
      <c r="J10" s="39"/>
      <c r="K10" s="6"/>
      <c r="L10" s="6"/>
      <c r="M10" s="6"/>
      <c r="N10" s="31" t="str">
        <f t="shared" si="0"/>
        <v/>
      </c>
    </row>
    <row r="11" spans="1:15" s="172" customFormat="1" ht="20.100000000000001" customHeight="1" x14ac:dyDescent="0.25">
      <c r="A11" s="30" t="str">
        <f>IF($B11="","",Listes!$G152)</f>
        <v/>
      </c>
      <c r="B11" s="6"/>
      <c r="C11" s="6"/>
      <c r="D11" s="6"/>
      <c r="E11" s="6"/>
      <c r="F11" s="6"/>
      <c r="G11" s="6"/>
      <c r="H11" s="180"/>
      <c r="I11" s="180"/>
      <c r="J11" s="39"/>
      <c r="K11" s="6"/>
      <c r="L11" s="6"/>
      <c r="M11" s="6"/>
      <c r="N11" s="31" t="str">
        <f t="shared" si="0"/>
        <v/>
      </c>
    </row>
    <row r="12" spans="1:15" s="172" customFormat="1" ht="20.100000000000001" customHeight="1" x14ac:dyDescent="0.25">
      <c r="A12" s="30" t="str">
        <f>IF($B12="","",Listes!$G153)</f>
        <v/>
      </c>
      <c r="B12" s="6"/>
      <c r="C12" s="6"/>
      <c r="D12" s="6"/>
      <c r="E12" s="6"/>
      <c r="F12" s="6"/>
      <c r="G12" s="6"/>
      <c r="H12" s="180"/>
      <c r="I12" s="180"/>
      <c r="J12" s="39"/>
      <c r="K12" s="6"/>
      <c r="L12" s="6"/>
      <c r="M12" s="6"/>
      <c r="N12" s="31" t="str">
        <f t="shared" si="0"/>
        <v/>
      </c>
    </row>
    <row r="13" spans="1:15" s="172" customFormat="1" ht="20.100000000000001" customHeight="1" x14ac:dyDescent="0.25">
      <c r="A13" s="30" t="str">
        <f>IF($B13="","",Listes!$G154)</f>
        <v/>
      </c>
      <c r="B13" s="6"/>
      <c r="C13" s="6"/>
      <c r="D13" s="6"/>
      <c r="E13" s="6"/>
      <c r="F13" s="6"/>
      <c r="G13" s="6"/>
      <c r="H13" s="180"/>
      <c r="I13" s="180"/>
      <c r="J13" s="39"/>
      <c r="K13" s="6"/>
      <c r="L13" s="6"/>
      <c r="M13" s="6"/>
      <c r="N13" s="31" t="str">
        <f t="shared" si="0"/>
        <v/>
      </c>
    </row>
    <row r="14" spans="1:15" s="172" customFormat="1" ht="20.100000000000001" customHeight="1" x14ac:dyDescent="0.25">
      <c r="A14" s="30" t="str">
        <f>IF($B14="","",Listes!$G155)</f>
        <v/>
      </c>
      <c r="B14" s="6"/>
      <c r="C14" s="6"/>
      <c r="D14" s="6"/>
      <c r="E14" s="6"/>
      <c r="F14" s="6"/>
      <c r="G14" s="6"/>
      <c r="H14" s="180"/>
      <c r="I14" s="180"/>
      <c r="J14" s="39"/>
      <c r="K14" s="6"/>
      <c r="L14" s="6"/>
      <c r="M14" s="6"/>
      <c r="N14" s="31" t="str">
        <f t="shared" si="0"/>
        <v/>
      </c>
    </row>
    <row r="15" spans="1:15" s="172" customFormat="1" ht="20.100000000000001" customHeight="1" x14ac:dyDescent="0.25">
      <c r="A15" s="30" t="str">
        <f>IF($B15="","",Listes!$G156)</f>
        <v/>
      </c>
      <c r="B15" s="6"/>
      <c r="C15" s="6"/>
      <c r="D15" s="6"/>
      <c r="E15" s="6"/>
      <c r="F15" s="6"/>
      <c r="G15" s="6"/>
      <c r="H15" s="180"/>
      <c r="I15" s="180"/>
      <c r="J15" s="39"/>
      <c r="K15" s="6"/>
      <c r="L15" s="6"/>
      <c r="M15" s="6"/>
      <c r="N15" s="31" t="str">
        <f t="shared" si="0"/>
        <v/>
      </c>
    </row>
    <row r="16" spans="1:15" s="172" customFormat="1" ht="20.100000000000001" customHeight="1" x14ac:dyDescent="0.25">
      <c r="A16" s="30" t="str">
        <f>IF($B16="","",Listes!$G157)</f>
        <v/>
      </c>
      <c r="B16" s="6"/>
      <c r="C16" s="6"/>
      <c r="D16" s="6"/>
      <c r="E16" s="6"/>
      <c r="F16" s="6"/>
      <c r="G16" s="6"/>
      <c r="H16" s="180"/>
      <c r="I16" s="180"/>
      <c r="J16" s="39"/>
      <c r="K16" s="6"/>
      <c r="L16" s="6"/>
      <c r="M16" s="6"/>
      <c r="N16" s="31" t="str">
        <f t="shared" si="0"/>
        <v/>
      </c>
    </row>
    <row r="17" spans="1:14" s="172" customFormat="1" ht="20.100000000000001" customHeight="1" x14ac:dyDescent="0.25">
      <c r="A17" s="30" t="str">
        <f>IF($B17="","",Listes!$G158)</f>
        <v/>
      </c>
      <c r="B17" s="6"/>
      <c r="C17" s="6"/>
      <c r="D17" s="6"/>
      <c r="E17" s="6"/>
      <c r="F17" s="6"/>
      <c r="G17" s="6"/>
      <c r="H17" s="180"/>
      <c r="I17" s="180"/>
      <c r="J17" s="39"/>
      <c r="K17" s="6"/>
      <c r="L17" s="6"/>
      <c r="M17" s="6"/>
      <c r="N17" s="31" t="str">
        <f t="shared" si="0"/>
        <v/>
      </c>
    </row>
    <row r="18" spans="1:14" s="172" customFormat="1" ht="20.100000000000001" customHeight="1" x14ac:dyDescent="0.25">
      <c r="A18" s="30" t="str">
        <f>IF($B18="","",Listes!$G159)</f>
        <v/>
      </c>
      <c r="B18" s="6"/>
      <c r="C18" s="6"/>
      <c r="D18" s="6"/>
      <c r="E18" s="6"/>
      <c r="F18" s="6"/>
      <c r="G18" s="6"/>
      <c r="H18" s="180"/>
      <c r="I18" s="180"/>
      <c r="J18" s="39"/>
      <c r="K18" s="6"/>
      <c r="L18" s="6"/>
      <c r="M18" s="6"/>
      <c r="N18" s="31" t="str">
        <f t="shared" si="0"/>
        <v/>
      </c>
    </row>
    <row r="19" spans="1:14" s="172" customFormat="1" ht="20.100000000000001" customHeight="1" x14ac:dyDescent="0.25">
      <c r="A19" s="30" t="str">
        <f>IF($B19="","",Listes!$G160)</f>
        <v/>
      </c>
      <c r="B19" s="6"/>
      <c r="C19" s="6"/>
      <c r="D19" s="6"/>
      <c r="E19" s="6"/>
      <c r="F19" s="6"/>
      <c r="G19" s="6"/>
      <c r="H19" s="180"/>
      <c r="I19" s="180"/>
      <c r="J19" s="39"/>
      <c r="K19" s="6"/>
      <c r="L19" s="6"/>
      <c r="M19" s="6"/>
      <c r="N19" s="31" t="str">
        <f t="shared" si="0"/>
        <v/>
      </c>
    </row>
    <row r="20" spans="1:14" s="172" customFormat="1" ht="20.100000000000001" customHeight="1" x14ac:dyDescent="0.25">
      <c r="A20" s="30" t="str">
        <f>IF($B20="","",Listes!$G161)</f>
        <v/>
      </c>
      <c r="B20" s="6"/>
      <c r="C20" s="6"/>
      <c r="D20" s="6"/>
      <c r="E20" s="6"/>
      <c r="F20" s="6"/>
      <c r="G20" s="6"/>
      <c r="H20" s="180"/>
      <c r="I20" s="180"/>
      <c r="J20" s="39"/>
      <c r="K20" s="6"/>
      <c r="L20" s="6"/>
      <c r="M20" s="6"/>
      <c r="N20" s="31" t="str">
        <f t="shared" si="0"/>
        <v/>
      </c>
    </row>
    <row r="21" spans="1:14" s="172" customFormat="1" ht="20.100000000000001" customHeight="1" x14ac:dyDescent="0.25">
      <c r="A21" s="30" t="str">
        <f>IF($B21="","",Listes!$G162)</f>
        <v/>
      </c>
      <c r="B21" s="6"/>
      <c r="C21" s="6"/>
      <c r="D21" s="6"/>
      <c r="E21" s="6"/>
      <c r="F21" s="6"/>
      <c r="G21" s="6"/>
      <c r="H21" s="180"/>
      <c r="I21" s="180"/>
      <c r="J21" s="39"/>
      <c r="K21" s="6"/>
      <c r="L21" s="6"/>
      <c r="M21" s="6"/>
      <c r="N21" s="31" t="str">
        <f t="shared" si="0"/>
        <v/>
      </c>
    </row>
    <row r="22" spans="1:14" s="172" customFormat="1" ht="20.100000000000001" customHeight="1" x14ac:dyDescent="0.25">
      <c r="A22" s="30" t="str">
        <f>IF($B22="","",Listes!$G163)</f>
        <v/>
      </c>
      <c r="B22" s="6"/>
      <c r="C22" s="6"/>
      <c r="D22" s="6"/>
      <c r="E22" s="6"/>
      <c r="F22" s="6"/>
      <c r="G22" s="6"/>
      <c r="H22" s="180"/>
      <c r="I22" s="180"/>
      <c r="J22" s="39"/>
      <c r="K22" s="6"/>
      <c r="L22" s="6"/>
      <c r="M22" s="6"/>
      <c r="N22" s="31" t="str">
        <f t="shared" si="0"/>
        <v/>
      </c>
    </row>
    <row r="23" spans="1:14" s="172" customFormat="1" ht="20.100000000000001" customHeight="1" x14ac:dyDescent="0.25">
      <c r="A23" s="30" t="str">
        <f>IF($B23="","",Listes!$G164)</f>
        <v/>
      </c>
      <c r="B23" s="6"/>
      <c r="C23" s="6"/>
      <c r="D23" s="6"/>
      <c r="E23" s="6"/>
      <c r="F23" s="6"/>
      <c r="G23" s="6"/>
      <c r="H23" s="180"/>
      <c r="I23" s="180"/>
      <c r="J23" s="39"/>
      <c r="K23" s="6"/>
      <c r="L23" s="6"/>
      <c r="M23" s="6"/>
      <c r="N23" s="31" t="str">
        <f t="shared" si="0"/>
        <v/>
      </c>
    </row>
    <row r="24" spans="1:14" s="172" customFormat="1" ht="20.100000000000001" customHeight="1" x14ac:dyDescent="0.25">
      <c r="A24" s="30" t="str">
        <f>IF($B24="","",Listes!$G165)</f>
        <v/>
      </c>
      <c r="B24" s="6"/>
      <c r="C24" s="6"/>
      <c r="D24" s="6"/>
      <c r="E24" s="6"/>
      <c r="F24" s="6"/>
      <c r="G24" s="6"/>
      <c r="H24" s="180"/>
      <c r="I24" s="180"/>
      <c r="J24" s="39"/>
      <c r="K24" s="6"/>
      <c r="L24" s="6"/>
      <c r="M24" s="6"/>
      <c r="N24" s="31" t="str">
        <f t="shared" si="0"/>
        <v/>
      </c>
    </row>
    <row r="25" spans="1:14" s="172" customFormat="1" ht="20.100000000000001" customHeight="1" x14ac:dyDescent="0.25">
      <c r="A25" s="30" t="str">
        <f>IF($B25="","",Listes!$G166)</f>
        <v/>
      </c>
      <c r="B25" s="6"/>
      <c r="C25" s="6"/>
      <c r="D25" s="6"/>
      <c r="E25" s="6"/>
      <c r="F25" s="6"/>
      <c r="G25" s="6"/>
      <c r="H25" s="180"/>
      <c r="I25" s="180"/>
      <c r="J25" s="39"/>
      <c r="K25" s="6"/>
      <c r="L25" s="6"/>
      <c r="M25" s="6"/>
      <c r="N25" s="31" t="str">
        <f t="shared" si="0"/>
        <v/>
      </c>
    </row>
    <row r="26" spans="1:14" s="172" customFormat="1" ht="20.100000000000001" customHeight="1" x14ac:dyDescent="0.25">
      <c r="A26" s="30" t="str">
        <f>IF($B26="","",Listes!$G167)</f>
        <v/>
      </c>
      <c r="B26" s="6"/>
      <c r="C26" s="6"/>
      <c r="D26" s="6"/>
      <c r="E26" s="6"/>
      <c r="F26" s="6"/>
      <c r="G26" s="6"/>
      <c r="H26" s="180"/>
      <c r="I26" s="180"/>
      <c r="J26" s="39"/>
      <c r="K26" s="6"/>
      <c r="L26" s="6"/>
      <c r="M26" s="6"/>
      <c r="N26" s="31" t="str">
        <f t="shared" si="0"/>
        <v/>
      </c>
    </row>
    <row r="27" spans="1:14" s="172" customFormat="1" ht="20.100000000000001" customHeight="1" x14ac:dyDescent="0.25">
      <c r="A27" s="30" t="str">
        <f>IF($B27="","",Listes!$G168)</f>
        <v/>
      </c>
      <c r="B27" s="6"/>
      <c r="C27" s="6"/>
      <c r="D27" s="6"/>
      <c r="E27" s="6"/>
      <c r="F27" s="6"/>
      <c r="G27" s="6"/>
      <c r="H27" s="180"/>
      <c r="I27" s="180"/>
      <c r="J27" s="39"/>
      <c r="K27" s="6"/>
      <c r="L27" s="6"/>
      <c r="M27" s="6"/>
      <c r="N27" s="31" t="str">
        <f t="shared" si="0"/>
        <v/>
      </c>
    </row>
    <row r="28" spans="1:14" s="172" customFormat="1" ht="20.100000000000001" customHeight="1" x14ac:dyDescent="0.25">
      <c r="A28" s="30" t="str">
        <f>IF($B28="","",Listes!$G169)</f>
        <v/>
      </c>
      <c r="B28" s="6"/>
      <c r="C28" s="6"/>
      <c r="D28" s="6"/>
      <c r="E28" s="6"/>
      <c r="F28" s="6"/>
      <c r="G28" s="6"/>
      <c r="H28" s="180"/>
      <c r="I28" s="180"/>
      <c r="J28" s="39"/>
      <c r="K28" s="6"/>
      <c r="L28" s="6"/>
      <c r="M28" s="6"/>
      <c r="N28" s="31" t="str">
        <f t="shared" si="0"/>
        <v/>
      </c>
    </row>
    <row r="29" spans="1:14" s="172" customFormat="1" ht="20.100000000000001" customHeight="1" x14ac:dyDescent="0.25">
      <c r="A29" s="30" t="str">
        <f>IF($B29="","",Listes!$G170)</f>
        <v/>
      </c>
      <c r="B29" s="6"/>
      <c r="C29" s="6"/>
      <c r="D29" s="6"/>
      <c r="E29" s="6"/>
      <c r="F29" s="6"/>
      <c r="G29" s="6"/>
      <c r="H29" s="180"/>
      <c r="I29" s="180"/>
      <c r="J29" s="39"/>
      <c r="K29" s="6"/>
      <c r="L29" s="6"/>
      <c r="M29" s="6"/>
      <c r="N29" s="31" t="str">
        <f t="shared" si="0"/>
        <v/>
      </c>
    </row>
    <row r="30" spans="1:14" s="172" customFormat="1" ht="20.100000000000001" customHeight="1" x14ac:dyDescent="0.25">
      <c r="A30" s="30" t="str">
        <f>IF($B30="","",Listes!$G171)</f>
        <v/>
      </c>
      <c r="B30" s="6"/>
      <c r="C30" s="6"/>
      <c r="D30" s="6"/>
      <c r="E30" s="6"/>
      <c r="F30" s="6"/>
      <c r="G30" s="6"/>
      <c r="H30" s="180"/>
      <c r="I30" s="180"/>
      <c r="J30" s="39"/>
      <c r="K30" s="6"/>
      <c r="L30" s="6"/>
      <c r="M30" s="6"/>
      <c r="N30" s="31" t="str">
        <f t="shared" si="0"/>
        <v/>
      </c>
    </row>
    <row r="31" spans="1:14" s="172" customFormat="1" ht="20.100000000000001" customHeight="1" x14ac:dyDescent="0.25">
      <c r="A31" s="30" t="str">
        <f>IF($B31="","",Listes!$G172)</f>
        <v/>
      </c>
      <c r="B31" s="6"/>
      <c r="C31" s="6"/>
      <c r="D31" s="6"/>
      <c r="E31" s="6"/>
      <c r="F31" s="6"/>
      <c r="G31" s="6"/>
      <c r="H31" s="180"/>
      <c r="I31" s="180"/>
      <c r="J31" s="39"/>
      <c r="K31" s="6"/>
      <c r="L31" s="6"/>
      <c r="M31" s="6"/>
      <c r="N31" s="31" t="str">
        <f t="shared" si="0"/>
        <v/>
      </c>
    </row>
    <row r="32" spans="1:14" s="172" customFormat="1" ht="20.100000000000001" customHeight="1" x14ac:dyDescent="0.25">
      <c r="A32" s="30" t="str">
        <f>IF($B32="","",Listes!$G173)</f>
        <v/>
      </c>
      <c r="B32" s="6"/>
      <c r="C32" s="6"/>
      <c r="D32" s="6"/>
      <c r="E32" s="6"/>
      <c r="F32" s="6"/>
      <c r="G32" s="6"/>
      <c r="H32" s="180"/>
      <c r="I32" s="180"/>
      <c r="J32" s="39"/>
      <c r="K32" s="6"/>
      <c r="L32" s="6"/>
      <c r="M32" s="6"/>
      <c r="N32" s="31" t="str">
        <f t="shared" si="0"/>
        <v/>
      </c>
    </row>
    <row r="33" spans="1:14" s="172" customFormat="1" ht="20.100000000000001" customHeight="1" x14ac:dyDescent="0.25">
      <c r="A33" s="30" t="str">
        <f>IF($B33="","",Listes!$G174)</f>
        <v/>
      </c>
      <c r="B33" s="6"/>
      <c r="C33" s="6"/>
      <c r="D33" s="6"/>
      <c r="E33" s="6"/>
      <c r="F33" s="6"/>
      <c r="G33" s="6"/>
      <c r="H33" s="180"/>
      <c r="I33" s="180"/>
      <c r="J33" s="39"/>
      <c r="K33" s="6"/>
      <c r="L33" s="6"/>
      <c r="M33" s="6"/>
      <c r="N33" s="31" t="str">
        <f t="shared" si="0"/>
        <v/>
      </c>
    </row>
    <row r="34" spans="1:14" s="172" customFormat="1" ht="20.100000000000001" customHeight="1" x14ac:dyDescent="0.25">
      <c r="A34" s="30" t="str">
        <f>IF($B34="","",Listes!$G175)</f>
        <v/>
      </c>
      <c r="B34" s="6"/>
      <c r="C34" s="6"/>
      <c r="D34" s="6"/>
      <c r="E34" s="6"/>
      <c r="F34" s="6"/>
      <c r="G34" s="6"/>
      <c r="H34" s="180"/>
      <c r="I34" s="180"/>
      <c r="J34" s="39"/>
      <c r="K34" s="6"/>
      <c r="L34" s="6"/>
      <c r="M34" s="6"/>
      <c r="N34" s="31" t="str">
        <f t="shared" si="0"/>
        <v/>
      </c>
    </row>
    <row r="35" spans="1:14" s="172" customFormat="1" ht="20.100000000000001" customHeight="1" x14ac:dyDescent="0.25">
      <c r="A35" s="30" t="str">
        <f>IF($B35="","",Listes!$G176)</f>
        <v/>
      </c>
      <c r="B35" s="6"/>
      <c r="C35" s="6"/>
      <c r="D35" s="6"/>
      <c r="E35" s="6"/>
      <c r="F35" s="6"/>
      <c r="G35" s="6"/>
      <c r="H35" s="180"/>
      <c r="I35" s="180"/>
      <c r="J35" s="39"/>
      <c r="K35" s="6"/>
      <c r="L35" s="6"/>
      <c r="M35" s="6"/>
      <c r="N35" s="31" t="str">
        <f t="shared" si="0"/>
        <v/>
      </c>
    </row>
    <row r="36" spans="1:14" s="172" customFormat="1" ht="20.100000000000001" customHeight="1" x14ac:dyDescent="0.25">
      <c r="A36" s="30" t="str">
        <f>IF($B36="","",Listes!$G177)</f>
        <v/>
      </c>
      <c r="B36" s="6"/>
      <c r="C36" s="6"/>
      <c r="D36" s="6"/>
      <c r="E36" s="6"/>
      <c r="F36" s="6"/>
      <c r="G36" s="6"/>
      <c r="H36" s="180"/>
      <c r="I36" s="180"/>
      <c r="J36" s="39"/>
      <c r="K36" s="6"/>
      <c r="L36" s="6"/>
      <c r="M36" s="6"/>
      <c r="N36" s="31" t="str">
        <f t="shared" si="0"/>
        <v/>
      </c>
    </row>
    <row r="37" spans="1:14" s="172" customFormat="1" ht="20.100000000000001" customHeight="1" x14ac:dyDescent="0.25">
      <c r="A37" s="30" t="str">
        <f>IF($B37="","",Listes!$G178)</f>
        <v/>
      </c>
      <c r="B37" s="6"/>
      <c r="C37" s="6"/>
      <c r="D37" s="6"/>
      <c r="E37" s="6"/>
      <c r="F37" s="6"/>
      <c r="G37" s="6"/>
      <c r="H37" s="180"/>
      <c r="I37" s="180"/>
      <c r="J37" s="39"/>
      <c r="K37" s="6"/>
      <c r="L37" s="6"/>
      <c r="M37" s="6"/>
      <c r="N37" s="31" t="str">
        <f t="shared" si="0"/>
        <v/>
      </c>
    </row>
    <row r="38" spans="1:14" s="172" customFormat="1" ht="20.100000000000001" customHeight="1" x14ac:dyDescent="0.25">
      <c r="A38" s="30" t="str">
        <f>IF($B38="","",Listes!$G179)</f>
        <v/>
      </c>
      <c r="B38" s="6"/>
      <c r="C38" s="6"/>
      <c r="D38" s="6"/>
      <c r="E38" s="6"/>
      <c r="F38" s="6"/>
      <c r="G38" s="6"/>
      <c r="H38" s="180"/>
      <c r="I38" s="180"/>
      <c r="J38" s="39"/>
      <c r="K38" s="6"/>
      <c r="L38" s="6"/>
      <c r="M38" s="6"/>
      <c r="N38" s="31" t="str">
        <f t="shared" si="0"/>
        <v/>
      </c>
    </row>
    <row r="39" spans="1:14" s="172" customFormat="1" ht="20.100000000000001" customHeight="1" x14ac:dyDescent="0.25">
      <c r="A39" s="30" t="str">
        <f>IF($B39="","",Listes!$G180)</f>
        <v/>
      </c>
      <c r="B39" s="6"/>
      <c r="C39" s="6"/>
      <c r="D39" s="6"/>
      <c r="E39" s="6"/>
      <c r="F39" s="6"/>
      <c r="G39" s="6"/>
      <c r="H39" s="180"/>
      <c r="I39" s="180"/>
      <c r="J39" s="39"/>
      <c r="K39" s="6"/>
      <c r="L39" s="6"/>
      <c r="M39" s="6"/>
      <c r="N39" s="31" t="str">
        <f t="shared" si="0"/>
        <v/>
      </c>
    </row>
    <row r="40" spans="1:14" s="172" customFormat="1" ht="20.100000000000001" customHeight="1" x14ac:dyDescent="0.25">
      <c r="A40" s="30" t="str">
        <f>IF($B40="","",Listes!$G181)</f>
        <v/>
      </c>
      <c r="B40" s="6"/>
      <c r="C40" s="6"/>
      <c r="D40" s="6"/>
      <c r="E40" s="6"/>
      <c r="F40" s="6"/>
      <c r="G40" s="6"/>
      <c r="H40" s="180"/>
      <c r="I40" s="180"/>
      <c r="J40" s="39"/>
      <c r="K40" s="6"/>
      <c r="L40" s="6"/>
      <c r="M40" s="6"/>
      <c r="N40" s="31" t="str">
        <f t="shared" si="0"/>
        <v/>
      </c>
    </row>
    <row r="41" spans="1:14" s="172" customFormat="1" ht="20.100000000000001" customHeight="1" x14ac:dyDescent="0.25">
      <c r="A41" s="30" t="str">
        <f>IF($B41="","",Listes!$G182)</f>
        <v/>
      </c>
      <c r="B41" s="6"/>
      <c r="C41" s="6"/>
      <c r="D41" s="6"/>
      <c r="E41" s="6"/>
      <c r="F41" s="6"/>
      <c r="G41" s="6"/>
      <c r="H41" s="180"/>
      <c r="I41" s="180"/>
      <c r="J41" s="39"/>
      <c r="K41" s="6"/>
      <c r="L41" s="6"/>
      <c r="M41" s="6"/>
      <c r="N41" s="31" t="str">
        <f t="shared" si="0"/>
        <v/>
      </c>
    </row>
    <row r="42" spans="1:14" s="172" customFormat="1" ht="20.100000000000001" customHeight="1" x14ac:dyDescent="0.25">
      <c r="A42" s="30" t="str">
        <f>IF($B42="","",Listes!$G183)</f>
        <v/>
      </c>
      <c r="B42" s="6"/>
      <c r="C42" s="6"/>
      <c r="D42" s="6"/>
      <c r="E42" s="6"/>
      <c r="F42" s="6"/>
      <c r="G42" s="6"/>
      <c r="H42" s="180"/>
      <c r="I42" s="180"/>
      <c r="J42" s="39"/>
      <c r="K42" s="6"/>
      <c r="L42" s="6"/>
      <c r="M42" s="6"/>
      <c r="N42" s="31" t="str">
        <f t="shared" si="0"/>
        <v/>
      </c>
    </row>
    <row r="43" spans="1:14" s="172" customFormat="1" ht="20.100000000000001" customHeight="1" x14ac:dyDescent="0.25">
      <c r="A43" s="30" t="str">
        <f>IF($B43="","",Listes!$G184)</f>
        <v/>
      </c>
      <c r="B43" s="6"/>
      <c r="C43" s="6"/>
      <c r="D43" s="6"/>
      <c r="E43" s="6"/>
      <c r="F43" s="6"/>
      <c r="G43" s="6"/>
      <c r="H43" s="180"/>
      <c r="I43" s="180"/>
      <c r="J43" s="39"/>
      <c r="K43" s="6"/>
      <c r="L43" s="6"/>
      <c r="M43" s="6"/>
      <c r="N43" s="31" t="str">
        <f t="shared" si="0"/>
        <v/>
      </c>
    </row>
    <row r="44" spans="1:14" s="172" customFormat="1" ht="20.100000000000001" customHeight="1" x14ac:dyDescent="0.25">
      <c r="A44" s="30" t="str">
        <f>IF($B44="","",Listes!$G185)</f>
        <v/>
      </c>
      <c r="B44" s="6"/>
      <c r="C44" s="6"/>
      <c r="D44" s="6"/>
      <c r="E44" s="6"/>
      <c r="F44" s="6"/>
      <c r="G44" s="6"/>
      <c r="H44" s="180"/>
      <c r="I44" s="180"/>
      <c r="J44" s="39"/>
      <c r="K44" s="6"/>
      <c r="L44" s="6"/>
      <c r="M44" s="6"/>
      <c r="N44" s="31" t="str">
        <f t="shared" si="0"/>
        <v/>
      </c>
    </row>
    <row r="45" spans="1:14" s="172" customFormat="1" ht="20.100000000000001" customHeight="1" x14ac:dyDescent="0.25">
      <c r="A45" s="30" t="str">
        <f>IF($B45="","",Listes!$G186)</f>
        <v/>
      </c>
      <c r="B45" s="6"/>
      <c r="C45" s="6"/>
      <c r="D45" s="6"/>
      <c r="E45" s="6"/>
      <c r="F45" s="6"/>
      <c r="G45" s="6"/>
      <c r="H45" s="180"/>
      <c r="I45" s="180"/>
      <c r="J45" s="39"/>
      <c r="K45" s="6"/>
      <c r="L45" s="6"/>
      <c r="M45" s="6"/>
      <c r="N45" s="31" t="str">
        <f t="shared" si="0"/>
        <v/>
      </c>
    </row>
    <row r="46" spans="1:14" s="172" customFormat="1" ht="20.100000000000001" customHeight="1" x14ac:dyDescent="0.25">
      <c r="A46" s="30" t="str">
        <f>IF($B46="","",Listes!$G187)</f>
        <v/>
      </c>
      <c r="B46" s="6"/>
      <c r="C46" s="6"/>
      <c r="D46" s="6"/>
      <c r="E46" s="6"/>
      <c r="F46" s="6"/>
      <c r="G46" s="6"/>
      <c r="H46" s="180"/>
      <c r="I46" s="180"/>
      <c r="J46" s="39"/>
      <c r="K46" s="6"/>
      <c r="L46" s="6"/>
      <c r="M46" s="6"/>
      <c r="N46" s="31" t="str">
        <f t="shared" si="0"/>
        <v/>
      </c>
    </row>
    <row r="47" spans="1:14" s="172" customFormat="1" ht="20.100000000000001" customHeight="1" x14ac:dyDescent="0.25">
      <c r="A47" s="30" t="str">
        <f>IF($B47="","",Listes!$G188)</f>
        <v/>
      </c>
      <c r="B47" s="6"/>
      <c r="C47" s="6"/>
      <c r="D47" s="6"/>
      <c r="E47" s="6"/>
      <c r="F47" s="6"/>
      <c r="G47" s="6"/>
      <c r="H47" s="180"/>
      <c r="I47" s="180"/>
      <c r="J47" s="39"/>
      <c r="K47" s="6"/>
      <c r="L47" s="6"/>
      <c r="M47" s="6"/>
      <c r="N47" s="31" t="str">
        <f t="shared" si="0"/>
        <v/>
      </c>
    </row>
    <row r="48" spans="1:14" s="172" customFormat="1" ht="20.100000000000001" customHeight="1" x14ac:dyDescent="0.25">
      <c r="A48" s="30" t="str">
        <f>IF($B48="","",Listes!$G189)</f>
        <v/>
      </c>
      <c r="B48" s="6"/>
      <c r="C48" s="6"/>
      <c r="D48" s="6"/>
      <c r="E48" s="6"/>
      <c r="F48" s="6"/>
      <c r="G48" s="6"/>
      <c r="H48" s="180"/>
      <c r="I48" s="180"/>
      <c r="J48" s="39"/>
      <c r="K48" s="6"/>
      <c r="L48" s="6"/>
      <c r="M48" s="6"/>
      <c r="N48" s="31" t="str">
        <f t="shared" si="0"/>
        <v/>
      </c>
    </row>
    <row r="49" spans="1:14" s="172" customFormat="1" ht="20.100000000000001" customHeight="1" x14ac:dyDescent="0.25">
      <c r="A49" s="30" t="str">
        <f>IF($B49="","",Listes!$G190)</f>
        <v/>
      </c>
      <c r="B49" s="6"/>
      <c r="C49" s="6"/>
      <c r="D49" s="6"/>
      <c r="E49" s="6"/>
      <c r="F49" s="6"/>
      <c r="G49" s="6"/>
      <c r="H49" s="180"/>
      <c r="I49" s="180"/>
      <c r="J49" s="39"/>
      <c r="K49" s="6"/>
      <c r="L49" s="6"/>
      <c r="M49" s="6"/>
      <c r="N49" s="31" t="str">
        <f t="shared" si="0"/>
        <v/>
      </c>
    </row>
    <row r="50" spans="1:14" s="172" customFormat="1" ht="20.100000000000001" customHeight="1" x14ac:dyDescent="0.25">
      <c r="A50" s="30" t="str">
        <f>IF($B50="","",Listes!$G191)</f>
        <v/>
      </c>
      <c r="B50" s="6"/>
      <c r="C50" s="6"/>
      <c r="D50" s="6"/>
      <c r="E50" s="6"/>
      <c r="F50" s="6"/>
      <c r="G50" s="6"/>
      <c r="H50" s="180"/>
      <c r="I50" s="180"/>
      <c r="J50" s="39"/>
      <c r="K50" s="6"/>
      <c r="L50" s="6"/>
      <c r="M50" s="6"/>
      <c r="N50" s="31" t="str">
        <f t="shared" si="0"/>
        <v/>
      </c>
    </row>
    <row r="51" spans="1:14" s="172" customFormat="1" ht="20.100000000000001" customHeight="1" x14ac:dyDescent="0.25">
      <c r="A51" s="30" t="str">
        <f>IF($B51="","",Listes!$G192)</f>
        <v/>
      </c>
      <c r="B51" s="6"/>
      <c r="C51" s="6"/>
      <c r="D51" s="6"/>
      <c r="E51" s="6"/>
      <c r="F51" s="6"/>
      <c r="G51" s="6"/>
      <c r="H51" s="180"/>
      <c r="I51" s="180"/>
      <c r="J51" s="39"/>
      <c r="K51" s="6"/>
      <c r="L51" s="6"/>
      <c r="M51" s="6"/>
      <c r="N51" s="31" t="str">
        <f t="shared" si="0"/>
        <v/>
      </c>
    </row>
    <row r="52" spans="1:14" s="172" customFormat="1" ht="20.100000000000001" customHeight="1" x14ac:dyDescent="0.25">
      <c r="A52" s="30" t="str">
        <f>IF($B52="","",Listes!$G193)</f>
        <v/>
      </c>
      <c r="B52" s="6"/>
      <c r="C52" s="6"/>
      <c r="D52" s="6"/>
      <c r="E52" s="6"/>
      <c r="F52" s="6"/>
      <c r="G52" s="6"/>
      <c r="H52" s="180"/>
      <c r="I52" s="180"/>
      <c r="J52" s="39"/>
      <c r="K52" s="6"/>
      <c r="L52" s="6"/>
      <c r="M52" s="6"/>
      <c r="N52" s="31" t="str">
        <f t="shared" si="0"/>
        <v/>
      </c>
    </row>
    <row r="53" spans="1:14" s="172" customFormat="1" ht="20.100000000000001" customHeight="1" x14ac:dyDescent="0.25">
      <c r="A53" s="30" t="str">
        <f>IF($B53="","",Listes!$G194)</f>
        <v/>
      </c>
      <c r="B53" s="6"/>
      <c r="C53" s="6"/>
      <c r="D53" s="6"/>
      <c r="E53" s="6"/>
      <c r="F53" s="6"/>
      <c r="G53" s="6"/>
      <c r="H53" s="180"/>
      <c r="I53" s="180"/>
      <c r="J53" s="39"/>
      <c r="K53" s="6"/>
      <c r="L53" s="6"/>
      <c r="M53" s="6"/>
      <c r="N53" s="31" t="str">
        <f t="shared" si="0"/>
        <v/>
      </c>
    </row>
    <row r="54" spans="1:14" s="172" customFormat="1" ht="20.100000000000001" customHeight="1" x14ac:dyDescent="0.25">
      <c r="A54" s="30" t="str">
        <f>IF($B54="","",Listes!$G195)</f>
        <v/>
      </c>
      <c r="B54" s="6"/>
      <c r="C54" s="6"/>
      <c r="D54" s="6"/>
      <c r="E54" s="6"/>
      <c r="F54" s="6"/>
      <c r="G54" s="6"/>
      <c r="H54" s="180"/>
      <c r="I54" s="180"/>
      <c r="J54" s="39"/>
      <c r="K54" s="6"/>
      <c r="L54" s="6"/>
      <c r="M54" s="6"/>
      <c r="N54" s="31" t="str">
        <f t="shared" si="0"/>
        <v/>
      </c>
    </row>
    <row r="55" spans="1:14" s="172" customFormat="1" ht="20.100000000000001" customHeight="1" x14ac:dyDescent="0.25">
      <c r="A55" s="30" t="str">
        <f>IF($B55="","",Listes!$G196)</f>
        <v/>
      </c>
      <c r="B55" s="6"/>
      <c r="C55" s="6"/>
      <c r="D55" s="6"/>
      <c r="E55" s="6"/>
      <c r="F55" s="6"/>
      <c r="G55" s="6"/>
      <c r="H55" s="180"/>
      <c r="I55" s="180"/>
      <c r="J55" s="39"/>
      <c r="K55" s="6"/>
      <c r="L55" s="6"/>
      <c r="M55" s="6"/>
      <c r="N55" s="31" t="str">
        <f t="shared" si="0"/>
        <v/>
      </c>
    </row>
    <row r="56" spans="1:14" s="172" customFormat="1" ht="20.100000000000001" customHeight="1" x14ac:dyDescent="0.25">
      <c r="A56" s="30" t="str">
        <f>IF($B56="","",Listes!$G197)</f>
        <v/>
      </c>
      <c r="B56" s="6"/>
      <c r="C56" s="6"/>
      <c r="D56" s="6"/>
      <c r="E56" s="6"/>
      <c r="F56" s="6"/>
      <c r="G56" s="6"/>
      <c r="H56" s="180"/>
      <c r="I56" s="180"/>
      <c r="J56" s="39"/>
      <c r="K56" s="6"/>
      <c r="L56" s="6"/>
      <c r="M56" s="6"/>
      <c r="N56" s="31" t="str">
        <f t="shared" si="0"/>
        <v/>
      </c>
    </row>
    <row r="57" spans="1:14" s="172" customFormat="1" ht="20.100000000000001" customHeight="1" thickBot="1" x14ac:dyDescent="0.3">
      <c r="A57" s="86" t="str">
        <f>IF($B57="","",Listes!$G198)</f>
        <v/>
      </c>
      <c r="B57" s="85"/>
      <c r="C57" s="85"/>
      <c r="D57" s="85"/>
      <c r="E57" s="85"/>
      <c r="F57" s="85"/>
      <c r="G57" s="6"/>
      <c r="H57" s="180"/>
      <c r="I57" s="180"/>
      <c r="J57" s="39"/>
      <c r="K57" s="6"/>
      <c r="L57" s="6"/>
      <c r="M57" s="6"/>
      <c r="N57" s="31" t="str">
        <f t="shared" si="0"/>
        <v/>
      </c>
    </row>
    <row r="58" spans="1:14" ht="30" customHeight="1" thickBot="1" x14ac:dyDescent="0.3">
      <c r="A58" s="292"/>
      <c r="B58" s="293"/>
      <c r="C58" s="293"/>
      <c r="D58" s="293"/>
      <c r="E58" s="293"/>
      <c r="F58" s="293"/>
      <c r="G58" s="293"/>
      <c r="H58" s="293"/>
      <c r="I58" s="293"/>
      <c r="J58" s="293"/>
      <c r="K58" s="294"/>
      <c r="L58" s="287" t="s">
        <v>50</v>
      </c>
      <c r="M58" s="288"/>
      <c r="N58" s="27">
        <f>SUM(N4:N57)</f>
        <v>0</v>
      </c>
    </row>
    <row r="59" spans="1:14" x14ac:dyDescent="0.25">
      <c r="G59" s="35"/>
      <c r="H59" s="35"/>
      <c r="I59" s="35"/>
      <c r="J59" s="35"/>
      <c r="N59" s="35"/>
    </row>
  </sheetData>
  <sheetProtection password="C9BF" sheet="1" insertRows="0"/>
  <dataConsolidate/>
  <mergeCells count="4">
    <mergeCell ref="A1:N1"/>
    <mergeCell ref="L58:M58"/>
    <mergeCell ref="A2:N2"/>
    <mergeCell ref="A58:K58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colBreaks count="1" manualBreakCount="1">
    <brk id="14" max="33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Listes!$C$104:$C$105</xm:f>
          </x14:formula1>
          <xm:sqref>M4:M57</xm:sqref>
        </x14:dataValidation>
        <x14:dataValidation type="list" allowBlank="1" showInputMessage="1" showErrorMessage="1">
          <x14:formula1>
            <xm:f>Listes!$C$3:$C$75</xm:f>
          </x14:formula1>
          <xm:sqref>C4:C57</xm:sqref>
        </x14:dataValidation>
        <x14:dataValidation type="list" allowBlank="1" showInputMessage="1" showErrorMessage="1">
          <x14:formula1>
            <xm:f>Listes!$C$77:$C$102</xm:f>
          </x14:formula1>
          <xm:sqref>D4:D57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4" tint="0.39997558519241921"/>
    <pageSetUpPr fitToPage="1"/>
  </sheetPr>
  <dimension ref="A1:H36"/>
  <sheetViews>
    <sheetView zoomScale="115" zoomScaleNormal="115" workbookViewId="0">
      <selection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3" width="30.7109375" style="13" customWidth="1"/>
    <col min="4" max="4" width="20.7109375" style="13" customWidth="1"/>
    <col min="5" max="6" width="35.7109375" style="13" customWidth="1"/>
    <col min="7" max="7" width="15.7109375" style="13" customWidth="1"/>
    <col min="8" max="16384" width="11.42578125" style="13"/>
  </cols>
  <sheetData>
    <row r="1" spans="1:8" ht="30" customHeight="1" thickBot="1" x14ac:dyDescent="0.3">
      <c r="A1" s="300" t="s">
        <v>59</v>
      </c>
      <c r="B1" s="301"/>
      <c r="C1" s="301"/>
      <c r="D1" s="301"/>
      <c r="E1" s="301"/>
      <c r="F1" s="301"/>
      <c r="G1" s="302"/>
    </row>
    <row r="2" spans="1:8" s="34" customFormat="1" ht="20.100000000000001" customHeight="1" thickBot="1" x14ac:dyDescent="0.3">
      <c r="A2" s="289" t="s">
        <v>119</v>
      </c>
      <c r="B2" s="290"/>
      <c r="C2" s="290"/>
      <c r="D2" s="290"/>
      <c r="E2" s="290"/>
      <c r="F2" s="290"/>
      <c r="G2" s="291"/>
      <c r="H2" s="170"/>
    </row>
    <row r="3" spans="1:8" ht="30.75" thickBot="1" x14ac:dyDescent="0.3">
      <c r="A3" s="36" t="s">
        <v>0</v>
      </c>
      <c r="B3" s="40" t="s">
        <v>96</v>
      </c>
      <c r="C3" s="41" t="s">
        <v>54</v>
      </c>
      <c r="D3" s="18" t="s">
        <v>48</v>
      </c>
      <c r="E3" s="48" t="s">
        <v>102</v>
      </c>
      <c r="F3" s="17" t="s">
        <v>118</v>
      </c>
      <c r="G3" s="168" t="s">
        <v>127</v>
      </c>
    </row>
    <row r="4" spans="1:8" ht="24.95" customHeight="1" thickBot="1" x14ac:dyDescent="0.3">
      <c r="A4" s="148">
        <v>1</v>
      </c>
      <c r="B4" s="153"/>
      <c r="C4" s="153"/>
      <c r="D4" s="190"/>
      <c r="E4" s="154"/>
      <c r="F4" s="8"/>
      <c r="G4" s="44">
        <f>0.15*'Rémunération sur frais réels'!$N58</f>
        <v>0</v>
      </c>
    </row>
    <row r="5" spans="1:8" ht="30" customHeight="1" thickBot="1" x14ac:dyDescent="0.3">
      <c r="A5" s="292" t="s">
        <v>111</v>
      </c>
      <c r="B5" s="293"/>
      <c r="C5" s="293"/>
      <c r="D5" s="293"/>
      <c r="E5" s="294"/>
      <c r="F5" s="36" t="s">
        <v>50</v>
      </c>
      <c r="G5" s="152">
        <f>G4</f>
        <v>0</v>
      </c>
    </row>
    <row r="6" spans="1:8" ht="15" customHeight="1" x14ac:dyDescent="0.25"/>
    <row r="7" spans="1:8" x14ac:dyDescent="0.25">
      <c r="A7" s="75"/>
      <c r="B7" s="75"/>
      <c r="C7" s="75"/>
      <c r="D7" s="75"/>
      <c r="E7" s="75"/>
    </row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sheetProtection password="C9BF" sheet="1" selectLockedCells="1"/>
  <mergeCells count="3">
    <mergeCell ref="A5:E5"/>
    <mergeCell ref="A1:G1"/>
    <mergeCell ref="A2:G2"/>
  </mergeCells>
  <pageMargins left="0.7" right="0.7" top="0.75" bottom="0.75" header="0.3" footer="0.3"/>
  <pageSetup paperSize="9"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Listes!$E$77:$E$102</xm:f>
          </x14:formula1>
          <xm:sqref>F4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38"/>
  <sheetViews>
    <sheetView zoomScaleNormal="100" workbookViewId="0">
      <pane ySplit="3" topLeftCell="A4" activePane="bottomLeft" state="frozen"/>
      <selection pane="bottomLeft" activeCell="E28" sqref="E28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4" width="35.7109375" style="34" customWidth="1"/>
    <col min="5" max="5" width="20.7109375" style="34" customWidth="1"/>
    <col min="6" max="6" width="30.7109375" style="34" customWidth="1"/>
    <col min="7" max="8" width="20.7109375" style="34" customWidth="1"/>
    <col min="9" max="9" width="16.7109375" style="34" bestFit="1" customWidth="1"/>
    <col min="10" max="16384" width="11.42578125" style="34"/>
  </cols>
  <sheetData>
    <row r="1" spans="1:10" ht="30" customHeight="1" thickBot="1" x14ac:dyDescent="0.3">
      <c r="A1" s="284" t="s">
        <v>58</v>
      </c>
      <c r="B1" s="285"/>
      <c r="C1" s="285"/>
      <c r="D1" s="285"/>
      <c r="E1" s="285"/>
      <c r="F1" s="285"/>
      <c r="G1" s="285"/>
      <c r="H1" s="285"/>
      <c r="I1" s="286"/>
    </row>
    <row r="2" spans="1:10" ht="20.100000000000001" customHeight="1" thickBot="1" x14ac:dyDescent="0.3">
      <c r="A2" s="289" t="s">
        <v>119</v>
      </c>
      <c r="B2" s="290"/>
      <c r="C2" s="290"/>
      <c r="D2" s="290"/>
      <c r="E2" s="290"/>
      <c r="F2" s="290"/>
      <c r="G2" s="290"/>
      <c r="H2" s="290"/>
      <c r="I2" s="291"/>
      <c r="J2" s="170"/>
    </row>
    <row r="3" spans="1:10" ht="30" customHeight="1" thickBot="1" x14ac:dyDescent="0.3">
      <c r="A3" s="161" t="s">
        <v>0</v>
      </c>
      <c r="B3" s="18" t="s">
        <v>96</v>
      </c>
      <c r="C3" s="18" t="s">
        <v>97</v>
      </c>
      <c r="D3" s="18" t="s">
        <v>118</v>
      </c>
      <c r="E3" s="48" t="s">
        <v>48</v>
      </c>
      <c r="F3" s="17" t="s">
        <v>10</v>
      </c>
      <c r="G3" s="17" t="s">
        <v>130</v>
      </c>
      <c r="H3" s="17" t="s">
        <v>131</v>
      </c>
      <c r="I3" s="168" t="s">
        <v>127</v>
      </c>
    </row>
    <row r="4" spans="1:10" ht="20.100000000000001" customHeight="1" x14ac:dyDescent="0.25">
      <c r="A4" s="148" t="str">
        <f>IF($B4="","",Listes!$G145)</f>
        <v/>
      </c>
      <c r="B4" s="8"/>
      <c r="C4" s="8"/>
      <c r="D4" s="8"/>
      <c r="E4" s="8"/>
      <c r="F4" s="8"/>
      <c r="G4" s="181"/>
      <c r="H4" s="181"/>
      <c r="I4" s="9"/>
    </row>
    <row r="5" spans="1:10" ht="20.100000000000001" customHeight="1" x14ac:dyDescent="0.25">
      <c r="A5" s="30" t="str">
        <f>IF($B5="","",Listes!$G146)</f>
        <v/>
      </c>
      <c r="B5" s="10"/>
      <c r="C5" s="10"/>
      <c r="D5" s="10"/>
      <c r="E5" s="10"/>
      <c r="F5" s="10"/>
      <c r="G5" s="182"/>
      <c r="H5" s="182"/>
      <c r="I5" s="11"/>
    </row>
    <row r="6" spans="1:10" ht="20.100000000000001" customHeight="1" x14ac:dyDescent="0.25">
      <c r="A6" s="30" t="str">
        <f>IF($B6="","",Listes!$G147)</f>
        <v/>
      </c>
      <c r="B6" s="10"/>
      <c r="C6" s="10"/>
      <c r="D6" s="10"/>
      <c r="E6" s="10"/>
      <c r="F6" s="10"/>
      <c r="G6" s="182"/>
      <c r="H6" s="182"/>
      <c r="I6" s="11"/>
    </row>
    <row r="7" spans="1:10" ht="20.100000000000001" customHeight="1" x14ac:dyDescent="0.25">
      <c r="A7" s="30" t="str">
        <f>IF($B7="","",Listes!$G148)</f>
        <v/>
      </c>
      <c r="B7" s="10"/>
      <c r="C7" s="10"/>
      <c r="D7" s="10"/>
      <c r="E7" s="10"/>
      <c r="F7" s="10"/>
      <c r="G7" s="182"/>
      <c r="H7" s="182"/>
      <c r="I7" s="11"/>
    </row>
    <row r="8" spans="1:10" ht="20.100000000000001" customHeight="1" x14ac:dyDescent="0.25">
      <c r="A8" s="30" t="str">
        <f>IF($B8="","",Listes!$G149)</f>
        <v/>
      </c>
      <c r="B8" s="10"/>
      <c r="C8" s="10"/>
      <c r="D8" s="10"/>
      <c r="E8" s="10"/>
      <c r="F8" s="10"/>
      <c r="G8" s="182"/>
      <c r="H8" s="182"/>
      <c r="I8" s="11"/>
    </row>
    <row r="9" spans="1:10" ht="20.100000000000001" customHeight="1" x14ac:dyDescent="0.25">
      <c r="A9" s="30" t="str">
        <f>IF($B9="","",Listes!$G150)</f>
        <v/>
      </c>
      <c r="B9" s="10"/>
      <c r="C9" s="10"/>
      <c r="D9" s="10"/>
      <c r="E9" s="10"/>
      <c r="F9" s="10"/>
      <c r="G9" s="182"/>
      <c r="H9" s="182"/>
      <c r="I9" s="11"/>
    </row>
    <row r="10" spans="1:10" ht="20.100000000000001" customHeight="1" x14ac:dyDescent="0.25">
      <c r="A10" s="30" t="str">
        <f>IF($B10="","",Listes!$G151)</f>
        <v/>
      </c>
      <c r="B10" s="10"/>
      <c r="C10" s="10"/>
      <c r="D10" s="10"/>
      <c r="E10" s="10"/>
      <c r="F10" s="10"/>
      <c r="G10" s="182"/>
      <c r="H10" s="182"/>
      <c r="I10" s="11"/>
    </row>
    <row r="11" spans="1:10" ht="20.100000000000001" customHeight="1" x14ac:dyDescent="0.25">
      <c r="A11" s="30" t="str">
        <f>IF($B11="","",Listes!$G152)</f>
        <v/>
      </c>
      <c r="B11" s="10"/>
      <c r="C11" s="10"/>
      <c r="D11" s="10"/>
      <c r="E11" s="10"/>
      <c r="F11" s="10"/>
      <c r="G11" s="182"/>
      <c r="H11" s="182"/>
      <c r="I11" s="11"/>
    </row>
    <row r="12" spans="1:10" ht="20.100000000000001" customHeight="1" x14ac:dyDescent="0.25">
      <c r="A12" s="30" t="str">
        <f>IF($B12="","",Listes!$G153)</f>
        <v/>
      </c>
      <c r="B12" s="10"/>
      <c r="C12" s="10"/>
      <c r="D12" s="10"/>
      <c r="E12" s="10"/>
      <c r="F12" s="10"/>
      <c r="G12" s="182"/>
      <c r="H12" s="182"/>
      <c r="I12" s="11"/>
    </row>
    <row r="13" spans="1:10" ht="20.100000000000001" customHeight="1" x14ac:dyDescent="0.25">
      <c r="A13" s="30" t="str">
        <f>IF($B13="","",Listes!$G154)</f>
        <v/>
      </c>
      <c r="B13" s="10"/>
      <c r="C13" s="10"/>
      <c r="D13" s="10"/>
      <c r="E13" s="10"/>
      <c r="F13" s="10"/>
      <c r="G13" s="182"/>
      <c r="H13" s="182"/>
      <c r="I13" s="11"/>
    </row>
    <row r="14" spans="1:10" ht="20.100000000000001" customHeight="1" x14ac:dyDescent="0.25">
      <c r="A14" s="30" t="str">
        <f>IF($B14="","",Listes!$G155)</f>
        <v/>
      </c>
      <c r="B14" s="10"/>
      <c r="C14" s="10"/>
      <c r="D14" s="10"/>
      <c r="E14" s="10"/>
      <c r="F14" s="10"/>
      <c r="G14" s="182"/>
      <c r="H14" s="182"/>
      <c r="I14" s="11"/>
    </row>
    <row r="15" spans="1:10" ht="20.100000000000001" customHeight="1" x14ac:dyDescent="0.25">
      <c r="A15" s="30" t="str">
        <f>IF($B15="","",Listes!$G156)</f>
        <v/>
      </c>
      <c r="B15" s="10"/>
      <c r="C15" s="10"/>
      <c r="D15" s="10"/>
      <c r="E15" s="10"/>
      <c r="F15" s="10"/>
      <c r="G15" s="182"/>
      <c r="H15" s="182"/>
      <c r="I15" s="11"/>
    </row>
    <row r="16" spans="1:10" ht="20.100000000000001" customHeight="1" x14ac:dyDescent="0.25">
      <c r="A16" s="30" t="str">
        <f>IF($B16="","",Listes!$G157)</f>
        <v/>
      </c>
      <c r="B16" s="10"/>
      <c r="C16" s="10"/>
      <c r="D16" s="10"/>
      <c r="E16" s="10"/>
      <c r="F16" s="10"/>
      <c r="G16" s="182"/>
      <c r="H16" s="182"/>
      <c r="I16" s="11"/>
    </row>
    <row r="17" spans="1:9" ht="20.100000000000001" customHeight="1" x14ac:dyDescent="0.25">
      <c r="A17" s="30" t="str">
        <f>IF($B17="","",Listes!$G158)</f>
        <v/>
      </c>
      <c r="B17" s="10"/>
      <c r="C17" s="10"/>
      <c r="D17" s="10"/>
      <c r="E17" s="10"/>
      <c r="F17" s="10"/>
      <c r="G17" s="182"/>
      <c r="H17" s="182"/>
      <c r="I17" s="11"/>
    </row>
    <row r="18" spans="1:9" ht="20.100000000000001" customHeight="1" x14ac:dyDescent="0.25">
      <c r="A18" s="30" t="str">
        <f>IF($B18="","",Listes!$G159)</f>
        <v/>
      </c>
      <c r="B18" s="10"/>
      <c r="C18" s="10"/>
      <c r="D18" s="10"/>
      <c r="E18" s="10"/>
      <c r="F18" s="10"/>
      <c r="G18" s="182"/>
      <c r="H18" s="182"/>
      <c r="I18" s="11"/>
    </row>
    <row r="19" spans="1:9" ht="20.100000000000001" customHeight="1" x14ac:dyDescent="0.25">
      <c r="A19" s="30" t="str">
        <f>IF($B19="","",Listes!$G160)</f>
        <v/>
      </c>
      <c r="B19" s="10"/>
      <c r="C19" s="10"/>
      <c r="D19" s="10"/>
      <c r="E19" s="10"/>
      <c r="F19" s="10"/>
      <c r="G19" s="182"/>
      <c r="H19" s="182"/>
      <c r="I19" s="11"/>
    </row>
    <row r="20" spans="1:9" ht="20.100000000000001" customHeight="1" x14ac:dyDescent="0.25">
      <c r="A20" s="30" t="str">
        <f>IF($B20="","",Listes!$G161)</f>
        <v/>
      </c>
      <c r="B20" s="10"/>
      <c r="C20" s="10"/>
      <c r="D20" s="10"/>
      <c r="E20" s="10"/>
      <c r="F20" s="10"/>
      <c r="G20" s="182"/>
      <c r="H20" s="182"/>
      <c r="I20" s="11"/>
    </row>
    <row r="21" spans="1:9" ht="20.100000000000001" customHeight="1" x14ac:dyDescent="0.25">
      <c r="A21" s="30" t="str">
        <f>IF($B21="","",Listes!$G162)</f>
        <v/>
      </c>
      <c r="B21" s="10"/>
      <c r="C21" s="10"/>
      <c r="D21" s="10"/>
      <c r="E21" s="10"/>
      <c r="F21" s="10"/>
      <c r="G21" s="182"/>
      <c r="H21" s="182"/>
      <c r="I21" s="11"/>
    </row>
    <row r="22" spans="1:9" ht="20.100000000000001" customHeight="1" x14ac:dyDescent="0.25">
      <c r="A22" s="30" t="str">
        <f>IF($B22="","",Listes!$G163)</f>
        <v/>
      </c>
      <c r="B22" s="10"/>
      <c r="C22" s="10"/>
      <c r="D22" s="10"/>
      <c r="E22" s="10"/>
      <c r="F22" s="10"/>
      <c r="G22" s="182"/>
      <c r="H22" s="182"/>
      <c r="I22" s="11"/>
    </row>
    <row r="23" spans="1:9" ht="20.100000000000001" customHeight="1" x14ac:dyDescent="0.25">
      <c r="A23" s="30" t="str">
        <f>IF($B23="","",Listes!$G164)</f>
        <v/>
      </c>
      <c r="B23" s="10"/>
      <c r="C23" s="10"/>
      <c r="D23" s="10"/>
      <c r="E23" s="10"/>
      <c r="F23" s="10"/>
      <c r="G23" s="182"/>
      <c r="H23" s="182"/>
      <c r="I23" s="11"/>
    </row>
    <row r="24" spans="1:9" ht="20.100000000000001" customHeight="1" x14ac:dyDescent="0.25">
      <c r="A24" s="30" t="str">
        <f>IF($B24="","",Listes!$G165)</f>
        <v/>
      </c>
      <c r="B24" s="10"/>
      <c r="C24" s="10"/>
      <c r="D24" s="10"/>
      <c r="E24" s="10"/>
      <c r="F24" s="10"/>
      <c r="G24" s="182"/>
      <c r="H24" s="182"/>
      <c r="I24" s="11"/>
    </row>
    <row r="25" spans="1:9" ht="20.100000000000001" customHeight="1" x14ac:dyDescent="0.25">
      <c r="A25" s="30" t="str">
        <f>IF($B25="","",Listes!$G166)</f>
        <v/>
      </c>
      <c r="B25" s="10"/>
      <c r="C25" s="10"/>
      <c r="D25" s="10"/>
      <c r="E25" s="10"/>
      <c r="F25" s="10"/>
      <c r="G25" s="182"/>
      <c r="H25" s="182"/>
      <c r="I25" s="11"/>
    </row>
    <row r="26" spans="1:9" ht="20.100000000000001" customHeight="1" x14ac:dyDescent="0.25">
      <c r="A26" s="30" t="str">
        <f>IF($B26="","",Listes!$G167)</f>
        <v/>
      </c>
      <c r="B26" s="10"/>
      <c r="C26" s="10"/>
      <c r="D26" s="10"/>
      <c r="E26" s="10"/>
      <c r="F26" s="10"/>
      <c r="G26" s="182"/>
      <c r="H26" s="182"/>
      <c r="I26" s="11"/>
    </row>
    <row r="27" spans="1:9" ht="20.100000000000001" customHeight="1" x14ac:dyDescent="0.25">
      <c r="A27" s="30" t="str">
        <f>IF($B27="","",Listes!$G168)</f>
        <v/>
      </c>
      <c r="B27" s="10"/>
      <c r="C27" s="10"/>
      <c r="D27" s="10"/>
      <c r="E27" s="10"/>
      <c r="F27" s="10"/>
      <c r="G27" s="182"/>
      <c r="H27" s="182"/>
      <c r="I27" s="11"/>
    </row>
    <row r="28" spans="1:9" ht="20.100000000000001" customHeight="1" x14ac:dyDescent="0.25">
      <c r="A28" s="30" t="str">
        <f>IF($B28="","",Listes!$G169)</f>
        <v/>
      </c>
      <c r="B28" s="10"/>
      <c r="C28" s="10"/>
      <c r="D28" s="10"/>
      <c r="E28" s="10"/>
      <c r="F28" s="10"/>
      <c r="G28" s="182"/>
      <c r="H28" s="182"/>
      <c r="I28" s="11"/>
    </row>
    <row r="29" spans="1:9" ht="20.100000000000001" customHeight="1" x14ac:dyDescent="0.25">
      <c r="A29" s="30" t="str">
        <f>IF($B29="","",Listes!$G170)</f>
        <v/>
      </c>
      <c r="B29" s="10"/>
      <c r="C29" s="10"/>
      <c r="D29" s="10"/>
      <c r="E29" s="10"/>
      <c r="F29" s="10"/>
      <c r="G29" s="182"/>
      <c r="H29" s="182"/>
      <c r="I29" s="11"/>
    </row>
    <row r="30" spans="1:9" ht="20.100000000000001" customHeight="1" x14ac:dyDescent="0.25">
      <c r="A30" s="30" t="str">
        <f>IF($B30="","",Listes!$G171)</f>
        <v/>
      </c>
      <c r="B30" s="10"/>
      <c r="C30" s="10"/>
      <c r="D30" s="10"/>
      <c r="E30" s="10"/>
      <c r="F30" s="10"/>
      <c r="G30" s="182"/>
      <c r="H30" s="182"/>
      <c r="I30" s="11"/>
    </row>
    <row r="31" spans="1:9" ht="20.100000000000001" customHeight="1" x14ac:dyDescent="0.25">
      <c r="A31" s="30" t="str">
        <f>IF($B31="","",Listes!$G172)</f>
        <v/>
      </c>
      <c r="B31" s="10"/>
      <c r="C31" s="10"/>
      <c r="D31" s="10"/>
      <c r="E31" s="10"/>
      <c r="F31" s="10"/>
      <c r="G31" s="182"/>
      <c r="H31" s="182"/>
      <c r="I31" s="11"/>
    </row>
    <row r="32" spans="1:9" ht="20.100000000000001" customHeight="1" x14ac:dyDescent="0.25">
      <c r="A32" s="30" t="str">
        <f>IF($B32="","",Listes!$G173)</f>
        <v/>
      </c>
      <c r="B32" s="10"/>
      <c r="C32" s="10"/>
      <c r="D32" s="10"/>
      <c r="E32" s="10"/>
      <c r="F32" s="10"/>
      <c r="G32" s="182"/>
      <c r="H32" s="182"/>
      <c r="I32" s="11"/>
    </row>
    <row r="33" spans="1:9" ht="20.100000000000001" customHeight="1" thickBot="1" x14ac:dyDescent="0.3">
      <c r="A33" s="86" t="str">
        <f>IF($B33="","",Listes!$G174)</f>
        <v/>
      </c>
      <c r="B33" s="87"/>
      <c r="C33" s="87"/>
      <c r="D33" s="87"/>
      <c r="E33" s="14"/>
      <c r="F33" s="14"/>
      <c r="G33" s="183"/>
      <c r="H33" s="183"/>
      <c r="I33" s="15"/>
    </row>
    <row r="34" spans="1:9" ht="30" customHeight="1" thickBot="1" x14ac:dyDescent="0.3">
      <c r="A34" s="292" t="s">
        <v>141</v>
      </c>
      <c r="B34" s="293"/>
      <c r="C34" s="293"/>
      <c r="D34" s="293"/>
      <c r="E34" s="293"/>
      <c r="F34" s="293"/>
      <c r="G34" s="294"/>
      <c r="H34" s="36" t="s">
        <v>50</v>
      </c>
      <c r="I34" s="37">
        <f>SUM(I4:I33)</f>
        <v>0</v>
      </c>
    </row>
    <row r="35" spans="1:9" x14ac:dyDescent="0.25">
      <c r="E35" s="35"/>
      <c r="F35" s="35"/>
      <c r="G35" s="35"/>
      <c r="H35" s="35"/>
    </row>
    <row r="38" spans="1:9" ht="13.5" customHeight="1" x14ac:dyDescent="0.25"/>
  </sheetData>
  <sheetProtection password="C9BF" sheet="1" selectLockedCells="1"/>
  <mergeCells count="3">
    <mergeCell ref="A1:I1"/>
    <mergeCell ref="A2:I2"/>
    <mergeCell ref="A34:G34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Listes!$D$77:$D$102</xm:f>
          </x14:formula1>
          <xm:sqref>D4:D33</xm:sqref>
        </x14:dataValidation>
        <x14:dataValidation type="list" allowBlank="1" showInputMessage="1" showErrorMessage="1">
          <x14:formula1>
            <xm:f>Listes!$D$3:$D$75</xm:f>
          </x14:formula1>
          <xm:sqref>C4:C33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83"/>
  <sheetViews>
    <sheetView zoomScaleNormal="10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4" width="35.7109375" style="13" customWidth="1"/>
    <col min="5" max="6" width="15.7109375" style="13" customWidth="1"/>
    <col min="7" max="7" width="20.7109375" style="13" customWidth="1"/>
    <col min="8" max="8" width="15.7109375" style="13" customWidth="1"/>
    <col min="9" max="10" width="10.7109375" style="13" customWidth="1"/>
    <col min="11" max="11" width="15.7109375" style="13" customWidth="1"/>
    <col min="12" max="16384" width="11.42578125" style="13"/>
  </cols>
  <sheetData>
    <row r="1" spans="1:12" ht="30" customHeight="1" thickBot="1" x14ac:dyDescent="0.3">
      <c r="A1" s="300" t="s">
        <v>55</v>
      </c>
      <c r="B1" s="301"/>
      <c r="C1" s="301"/>
      <c r="D1" s="301"/>
      <c r="E1" s="301"/>
      <c r="F1" s="301"/>
      <c r="G1" s="301"/>
      <c r="H1" s="301"/>
      <c r="I1" s="301"/>
      <c r="J1" s="301"/>
      <c r="K1" s="302"/>
    </row>
    <row r="2" spans="1:12" s="34" customFormat="1" ht="20.100000000000001" customHeight="1" thickBot="1" x14ac:dyDescent="0.3">
      <c r="A2" s="289" t="s">
        <v>139</v>
      </c>
      <c r="B2" s="290"/>
      <c r="C2" s="290"/>
      <c r="D2" s="290"/>
      <c r="E2" s="290"/>
      <c r="F2" s="290"/>
      <c r="G2" s="290"/>
      <c r="H2" s="290"/>
      <c r="I2" s="290"/>
      <c r="J2" s="290"/>
      <c r="K2" s="291"/>
    </row>
    <row r="3" spans="1:12" ht="30" customHeight="1" thickBot="1" x14ac:dyDescent="0.3">
      <c r="A3" s="161" t="s">
        <v>0</v>
      </c>
      <c r="B3" s="46" t="s">
        <v>112</v>
      </c>
      <c r="C3" s="47" t="s">
        <v>102</v>
      </c>
      <c r="D3" s="48" t="s">
        <v>132</v>
      </c>
      <c r="E3" s="167" t="s">
        <v>128</v>
      </c>
      <c r="F3" s="17" t="s">
        <v>129</v>
      </c>
      <c r="G3" s="17" t="s">
        <v>56</v>
      </c>
      <c r="H3" s="48" t="s">
        <v>113</v>
      </c>
      <c r="I3" s="49" t="s">
        <v>114</v>
      </c>
      <c r="J3" s="48" t="s">
        <v>105</v>
      </c>
      <c r="K3" s="168" t="s">
        <v>127</v>
      </c>
      <c r="L3" s="42"/>
    </row>
    <row r="4" spans="1:12" ht="20.100000000000001" customHeight="1" x14ac:dyDescent="0.25">
      <c r="A4" s="148" t="str">
        <f>IF($B4="","",Listes!$G145)</f>
        <v/>
      </c>
      <c r="B4" s="8"/>
      <c r="C4" s="8"/>
      <c r="D4" s="10"/>
      <c r="E4" s="187"/>
      <c r="F4" s="184"/>
      <c r="G4" s="8"/>
      <c r="H4" s="52"/>
      <c r="I4" s="8"/>
      <c r="J4" s="8"/>
      <c r="K4" s="29" t="str">
        <f>IF($C4="","",$H4*$I4)</f>
        <v/>
      </c>
      <c r="L4" s="42"/>
    </row>
    <row r="5" spans="1:12" ht="20.100000000000001" customHeight="1" x14ac:dyDescent="0.25">
      <c r="A5" s="30" t="str">
        <f>IF($B5="","",Listes!$G146)</f>
        <v/>
      </c>
      <c r="B5" s="10"/>
      <c r="C5" s="10"/>
      <c r="D5" s="10"/>
      <c r="E5" s="185"/>
      <c r="F5" s="185"/>
      <c r="G5" s="10"/>
      <c r="H5" s="53"/>
      <c r="I5" s="10"/>
      <c r="J5" s="10"/>
      <c r="K5" s="31" t="str">
        <f t="shared" ref="K5:K33" si="0">IF($C5="","",$H5*$I5)</f>
        <v/>
      </c>
      <c r="L5" s="42"/>
    </row>
    <row r="6" spans="1:12" ht="20.100000000000001" customHeight="1" x14ac:dyDescent="0.25">
      <c r="A6" s="30" t="str">
        <f>IF($B6="","",Listes!$G147)</f>
        <v/>
      </c>
      <c r="B6" s="10"/>
      <c r="C6" s="10"/>
      <c r="D6" s="10"/>
      <c r="E6" s="185"/>
      <c r="F6" s="185"/>
      <c r="G6" s="10"/>
      <c r="H6" s="53"/>
      <c r="I6" s="10"/>
      <c r="J6" s="10"/>
      <c r="K6" s="31" t="str">
        <f t="shared" si="0"/>
        <v/>
      </c>
      <c r="L6" s="42"/>
    </row>
    <row r="7" spans="1:12" ht="20.100000000000001" customHeight="1" x14ac:dyDescent="0.25">
      <c r="A7" s="30" t="str">
        <f>IF($B7="","",Listes!$G148)</f>
        <v/>
      </c>
      <c r="B7" s="10"/>
      <c r="C7" s="10"/>
      <c r="D7" s="10"/>
      <c r="E7" s="185"/>
      <c r="F7" s="185"/>
      <c r="G7" s="10"/>
      <c r="H7" s="53"/>
      <c r="I7" s="10"/>
      <c r="J7" s="10"/>
      <c r="K7" s="31" t="str">
        <f t="shared" si="0"/>
        <v/>
      </c>
      <c r="L7" s="42"/>
    </row>
    <row r="8" spans="1:12" ht="20.100000000000001" customHeight="1" x14ac:dyDescent="0.25">
      <c r="A8" s="30" t="str">
        <f>IF($B8="","",Listes!$G149)</f>
        <v/>
      </c>
      <c r="B8" s="10"/>
      <c r="C8" s="10"/>
      <c r="D8" s="10"/>
      <c r="E8" s="185"/>
      <c r="F8" s="185"/>
      <c r="G8" s="10"/>
      <c r="H8" s="53"/>
      <c r="I8" s="10"/>
      <c r="J8" s="10"/>
      <c r="K8" s="31" t="str">
        <f t="shared" si="0"/>
        <v/>
      </c>
      <c r="L8" s="42"/>
    </row>
    <row r="9" spans="1:12" ht="20.100000000000001" customHeight="1" x14ac:dyDescent="0.25">
      <c r="A9" s="30" t="str">
        <f>IF($B9="","",Listes!$G150)</f>
        <v/>
      </c>
      <c r="B9" s="10"/>
      <c r="C9" s="10"/>
      <c r="D9" s="10"/>
      <c r="E9" s="185"/>
      <c r="F9" s="185"/>
      <c r="G9" s="10"/>
      <c r="H9" s="53"/>
      <c r="I9" s="10"/>
      <c r="J9" s="10"/>
      <c r="K9" s="31" t="str">
        <f t="shared" si="0"/>
        <v/>
      </c>
      <c r="L9" s="42"/>
    </row>
    <row r="10" spans="1:12" ht="20.100000000000001" customHeight="1" x14ac:dyDescent="0.25">
      <c r="A10" s="30" t="str">
        <f>IF($B10="","",Listes!$G151)</f>
        <v/>
      </c>
      <c r="B10" s="10"/>
      <c r="C10" s="10"/>
      <c r="D10" s="10"/>
      <c r="E10" s="185"/>
      <c r="F10" s="185"/>
      <c r="G10" s="10"/>
      <c r="H10" s="53"/>
      <c r="I10" s="10"/>
      <c r="J10" s="10"/>
      <c r="K10" s="31" t="str">
        <f t="shared" si="0"/>
        <v/>
      </c>
      <c r="L10" s="42"/>
    </row>
    <row r="11" spans="1:12" ht="20.100000000000001" customHeight="1" x14ac:dyDescent="0.25">
      <c r="A11" s="30" t="str">
        <f>IF($B11="","",Listes!$G152)</f>
        <v/>
      </c>
      <c r="B11" s="10"/>
      <c r="C11" s="10"/>
      <c r="D11" s="10"/>
      <c r="E11" s="185"/>
      <c r="F11" s="185"/>
      <c r="G11" s="10"/>
      <c r="H11" s="53"/>
      <c r="I11" s="10"/>
      <c r="J11" s="10"/>
      <c r="K11" s="31" t="str">
        <f t="shared" si="0"/>
        <v/>
      </c>
      <c r="L11" s="42"/>
    </row>
    <row r="12" spans="1:12" ht="20.100000000000001" customHeight="1" x14ac:dyDescent="0.25">
      <c r="A12" s="30" t="str">
        <f>IF($B12="","",Listes!$G153)</f>
        <v/>
      </c>
      <c r="B12" s="10"/>
      <c r="C12" s="10"/>
      <c r="D12" s="10"/>
      <c r="E12" s="185"/>
      <c r="F12" s="185"/>
      <c r="G12" s="10"/>
      <c r="H12" s="53"/>
      <c r="I12" s="10"/>
      <c r="J12" s="10"/>
      <c r="K12" s="31" t="str">
        <f t="shared" si="0"/>
        <v/>
      </c>
      <c r="L12" s="42"/>
    </row>
    <row r="13" spans="1:12" ht="20.100000000000001" customHeight="1" x14ac:dyDescent="0.25">
      <c r="A13" s="30" t="str">
        <f>IF($B13="","",Listes!$G154)</f>
        <v/>
      </c>
      <c r="B13" s="10"/>
      <c r="C13" s="10"/>
      <c r="D13" s="10"/>
      <c r="E13" s="185"/>
      <c r="F13" s="185"/>
      <c r="G13" s="10"/>
      <c r="H13" s="53"/>
      <c r="I13" s="10"/>
      <c r="J13" s="10"/>
      <c r="K13" s="31" t="str">
        <f t="shared" si="0"/>
        <v/>
      </c>
      <c r="L13" s="42"/>
    </row>
    <row r="14" spans="1:12" ht="20.100000000000001" customHeight="1" x14ac:dyDescent="0.25">
      <c r="A14" s="30" t="str">
        <f>IF($B14="","",Listes!$G155)</f>
        <v/>
      </c>
      <c r="B14" s="10"/>
      <c r="C14" s="10"/>
      <c r="D14" s="10"/>
      <c r="E14" s="185"/>
      <c r="F14" s="185"/>
      <c r="G14" s="10"/>
      <c r="H14" s="53"/>
      <c r="I14" s="10"/>
      <c r="J14" s="10"/>
      <c r="K14" s="31" t="str">
        <f t="shared" si="0"/>
        <v/>
      </c>
      <c r="L14" s="42"/>
    </row>
    <row r="15" spans="1:12" ht="20.100000000000001" customHeight="1" x14ac:dyDescent="0.25">
      <c r="A15" s="30" t="str">
        <f>IF($B15="","",Listes!$G156)</f>
        <v/>
      </c>
      <c r="B15" s="10"/>
      <c r="C15" s="10"/>
      <c r="D15" s="10"/>
      <c r="E15" s="185"/>
      <c r="F15" s="185"/>
      <c r="G15" s="10"/>
      <c r="H15" s="53"/>
      <c r="I15" s="10"/>
      <c r="J15" s="10"/>
      <c r="K15" s="31" t="str">
        <f t="shared" si="0"/>
        <v/>
      </c>
      <c r="L15" s="42"/>
    </row>
    <row r="16" spans="1:12" ht="20.100000000000001" customHeight="1" x14ac:dyDescent="0.25">
      <c r="A16" s="30" t="str">
        <f>IF($B16="","",Listes!$G157)</f>
        <v/>
      </c>
      <c r="B16" s="10"/>
      <c r="C16" s="10"/>
      <c r="D16" s="10"/>
      <c r="E16" s="185"/>
      <c r="F16" s="185"/>
      <c r="G16" s="10"/>
      <c r="H16" s="53"/>
      <c r="I16" s="10"/>
      <c r="J16" s="10"/>
      <c r="K16" s="31" t="str">
        <f t="shared" si="0"/>
        <v/>
      </c>
      <c r="L16" s="42"/>
    </row>
    <row r="17" spans="1:12" ht="20.100000000000001" customHeight="1" x14ac:dyDescent="0.25">
      <c r="A17" s="30" t="str">
        <f>IF($B17="","",Listes!$G158)</f>
        <v/>
      </c>
      <c r="B17" s="10"/>
      <c r="C17" s="10"/>
      <c r="D17" s="10"/>
      <c r="E17" s="185"/>
      <c r="F17" s="185"/>
      <c r="G17" s="10"/>
      <c r="H17" s="53"/>
      <c r="I17" s="10"/>
      <c r="J17" s="10"/>
      <c r="K17" s="31" t="str">
        <f t="shared" si="0"/>
        <v/>
      </c>
      <c r="L17" s="42"/>
    </row>
    <row r="18" spans="1:12" ht="20.100000000000001" customHeight="1" x14ac:dyDescent="0.25">
      <c r="A18" s="30" t="str">
        <f>IF($B18="","",Listes!$G159)</f>
        <v/>
      </c>
      <c r="B18" s="10"/>
      <c r="C18" s="10"/>
      <c r="D18" s="10"/>
      <c r="E18" s="185"/>
      <c r="F18" s="185"/>
      <c r="G18" s="10"/>
      <c r="H18" s="53"/>
      <c r="I18" s="10"/>
      <c r="J18" s="10"/>
      <c r="K18" s="31" t="str">
        <f t="shared" si="0"/>
        <v/>
      </c>
      <c r="L18" s="42"/>
    </row>
    <row r="19" spans="1:12" ht="20.100000000000001" customHeight="1" x14ac:dyDescent="0.25">
      <c r="A19" s="30" t="str">
        <f>IF($B19="","",Listes!$G160)</f>
        <v/>
      </c>
      <c r="B19" s="10"/>
      <c r="C19" s="10"/>
      <c r="D19" s="10"/>
      <c r="E19" s="185"/>
      <c r="F19" s="185"/>
      <c r="G19" s="10"/>
      <c r="H19" s="53"/>
      <c r="I19" s="10"/>
      <c r="J19" s="10"/>
      <c r="K19" s="31" t="str">
        <f t="shared" si="0"/>
        <v/>
      </c>
      <c r="L19" s="42"/>
    </row>
    <row r="20" spans="1:12" ht="20.100000000000001" customHeight="1" x14ac:dyDescent="0.25">
      <c r="A20" s="30" t="str">
        <f>IF($B20="","",Listes!$G161)</f>
        <v/>
      </c>
      <c r="B20" s="10"/>
      <c r="C20" s="10"/>
      <c r="D20" s="10"/>
      <c r="E20" s="185"/>
      <c r="F20" s="185"/>
      <c r="G20" s="10"/>
      <c r="H20" s="53"/>
      <c r="I20" s="10"/>
      <c r="J20" s="10"/>
      <c r="K20" s="31" t="str">
        <f t="shared" si="0"/>
        <v/>
      </c>
      <c r="L20" s="42"/>
    </row>
    <row r="21" spans="1:12" ht="20.100000000000001" customHeight="1" x14ac:dyDescent="0.25">
      <c r="A21" s="30" t="str">
        <f>IF($B21="","",Listes!$G162)</f>
        <v/>
      </c>
      <c r="B21" s="10"/>
      <c r="C21" s="10"/>
      <c r="D21" s="10"/>
      <c r="E21" s="185"/>
      <c r="F21" s="185"/>
      <c r="G21" s="10"/>
      <c r="H21" s="53"/>
      <c r="I21" s="10"/>
      <c r="J21" s="10"/>
      <c r="K21" s="31" t="str">
        <f t="shared" si="0"/>
        <v/>
      </c>
      <c r="L21" s="42"/>
    </row>
    <row r="22" spans="1:12" ht="20.100000000000001" customHeight="1" x14ac:dyDescent="0.25">
      <c r="A22" s="30" t="str">
        <f>IF($B22="","",Listes!$G163)</f>
        <v/>
      </c>
      <c r="B22" s="10"/>
      <c r="C22" s="10"/>
      <c r="D22" s="10"/>
      <c r="E22" s="185"/>
      <c r="F22" s="185"/>
      <c r="G22" s="10"/>
      <c r="H22" s="53"/>
      <c r="I22" s="10"/>
      <c r="J22" s="10"/>
      <c r="K22" s="31" t="str">
        <f t="shared" si="0"/>
        <v/>
      </c>
      <c r="L22" s="42"/>
    </row>
    <row r="23" spans="1:12" ht="20.100000000000001" customHeight="1" x14ac:dyDescent="0.25">
      <c r="A23" s="30" t="str">
        <f>IF($B23="","",Listes!$G164)</f>
        <v/>
      </c>
      <c r="B23" s="10"/>
      <c r="C23" s="10"/>
      <c r="D23" s="10"/>
      <c r="E23" s="185"/>
      <c r="F23" s="185"/>
      <c r="G23" s="10"/>
      <c r="H23" s="53"/>
      <c r="I23" s="10"/>
      <c r="J23" s="10"/>
      <c r="K23" s="31" t="str">
        <f t="shared" si="0"/>
        <v/>
      </c>
      <c r="L23" s="42"/>
    </row>
    <row r="24" spans="1:12" ht="20.100000000000001" customHeight="1" x14ac:dyDescent="0.25">
      <c r="A24" s="30" t="str">
        <f>IF($B24="","",Listes!$G165)</f>
        <v/>
      </c>
      <c r="B24" s="10"/>
      <c r="C24" s="10"/>
      <c r="D24" s="10"/>
      <c r="E24" s="185"/>
      <c r="F24" s="185"/>
      <c r="G24" s="10"/>
      <c r="H24" s="53"/>
      <c r="I24" s="10"/>
      <c r="J24" s="10"/>
      <c r="K24" s="31" t="str">
        <f t="shared" si="0"/>
        <v/>
      </c>
      <c r="L24" s="42"/>
    </row>
    <row r="25" spans="1:12" ht="20.100000000000001" customHeight="1" x14ac:dyDescent="0.25">
      <c r="A25" s="30" t="str">
        <f>IF($B25="","",Listes!$G166)</f>
        <v/>
      </c>
      <c r="B25" s="10"/>
      <c r="C25" s="10"/>
      <c r="D25" s="10"/>
      <c r="E25" s="185"/>
      <c r="F25" s="185"/>
      <c r="G25" s="10"/>
      <c r="H25" s="53"/>
      <c r="I25" s="10"/>
      <c r="J25" s="10"/>
      <c r="K25" s="31" t="str">
        <f t="shared" si="0"/>
        <v/>
      </c>
      <c r="L25" s="42"/>
    </row>
    <row r="26" spans="1:12" ht="20.100000000000001" customHeight="1" x14ac:dyDescent="0.25">
      <c r="A26" s="30" t="str">
        <f>IF($B26="","",Listes!$G167)</f>
        <v/>
      </c>
      <c r="B26" s="10"/>
      <c r="C26" s="10"/>
      <c r="D26" s="10"/>
      <c r="E26" s="185"/>
      <c r="F26" s="185"/>
      <c r="G26" s="10"/>
      <c r="H26" s="53"/>
      <c r="I26" s="10"/>
      <c r="J26" s="10"/>
      <c r="K26" s="31" t="str">
        <f t="shared" si="0"/>
        <v/>
      </c>
      <c r="L26" s="42"/>
    </row>
    <row r="27" spans="1:12" ht="20.100000000000001" customHeight="1" x14ac:dyDescent="0.25">
      <c r="A27" s="30" t="str">
        <f>IF($B27="","",Listes!$G168)</f>
        <v/>
      </c>
      <c r="B27" s="10"/>
      <c r="C27" s="10"/>
      <c r="D27" s="10"/>
      <c r="E27" s="185"/>
      <c r="F27" s="185"/>
      <c r="G27" s="10"/>
      <c r="H27" s="53"/>
      <c r="I27" s="10"/>
      <c r="J27" s="10"/>
      <c r="K27" s="31" t="str">
        <f t="shared" si="0"/>
        <v/>
      </c>
      <c r="L27" s="42"/>
    </row>
    <row r="28" spans="1:12" ht="20.100000000000001" customHeight="1" x14ac:dyDescent="0.25">
      <c r="A28" s="30" t="str">
        <f>IF($B28="","",Listes!$G169)</f>
        <v/>
      </c>
      <c r="B28" s="10"/>
      <c r="C28" s="10"/>
      <c r="D28" s="10"/>
      <c r="E28" s="185"/>
      <c r="F28" s="185"/>
      <c r="G28" s="10"/>
      <c r="H28" s="53"/>
      <c r="I28" s="10"/>
      <c r="J28" s="10"/>
      <c r="K28" s="31" t="str">
        <f t="shared" si="0"/>
        <v/>
      </c>
      <c r="L28" s="42"/>
    </row>
    <row r="29" spans="1:12" ht="20.100000000000001" customHeight="1" x14ac:dyDescent="0.25">
      <c r="A29" s="30" t="str">
        <f>IF($B29="","",Listes!$G170)</f>
        <v/>
      </c>
      <c r="B29" s="10"/>
      <c r="C29" s="10"/>
      <c r="D29" s="10"/>
      <c r="E29" s="185"/>
      <c r="F29" s="185"/>
      <c r="G29" s="10"/>
      <c r="H29" s="53"/>
      <c r="I29" s="10"/>
      <c r="J29" s="10"/>
      <c r="K29" s="31" t="str">
        <f t="shared" si="0"/>
        <v/>
      </c>
      <c r="L29" s="42"/>
    </row>
    <row r="30" spans="1:12" ht="20.100000000000001" customHeight="1" x14ac:dyDescent="0.25">
      <c r="A30" s="30" t="str">
        <f>IF($B30="","",Listes!$G171)</f>
        <v/>
      </c>
      <c r="B30" s="10"/>
      <c r="C30" s="10"/>
      <c r="D30" s="10"/>
      <c r="E30" s="185"/>
      <c r="F30" s="185"/>
      <c r="G30" s="10"/>
      <c r="H30" s="53"/>
      <c r="I30" s="10"/>
      <c r="J30" s="10"/>
      <c r="K30" s="31" t="str">
        <f t="shared" si="0"/>
        <v/>
      </c>
      <c r="L30" s="42"/>
    </row>
    <row r="31" spans="1:12" ht="20.100000000000001" customHeight="1" x14ac:dyDescent="0.25">
      <c r="A31" s="30" t="str">
        <f>IF($B31="","",Listes!$G172)</f>
        <v/>
      </c>
      <c r="B31" s="10"/>
      <c r="C31" s="10"/>
      <c r="D31" s="10"/>
      <c r="E31" s="185"/>
      <c r="F31" s="185"/>
      <c r="G31" s="10"/>
      <c r="H31" s="53"/>
      <c r="I31" s="10"/>
      <c r="J31" s="10"/>
      <c r="K31" s="31" t="str">
        <f t="shared" si="0"/>
        <v/>
      </c>
      <c r="L31" s="42"/>
    </row>
    <row r="32" spans="1:12" ht="20.100000000000001" customHeight="1" x14ac:dyDescent="0.25">
      <c r="A32" s="30" t="str">
        <f>IF($B32="","",Listes!$G173)</f>
        <v/>
      </c>
      <c r="B32" s="10"/>
      <c r="C32" s="10"/>
      <c r="D32" s="10"/>
      <c r="E32" s="185"/>
      <c r="F32" s="185"/>
      <c r="G32" s="10"/>
      <c r="H32" s="53"/>
      <c r="I32" s="10"/>
      <c r="J32" s="10"/>
      <c r="K32" s="31" t="str">
        <f t="shared" si="0"/>
        <v/>
      </c>
      <c r="L32" s="42"/>
    </row>
    <row r="33" spans="1:12" ht="20.100000000000001" customHeight="1" thickBot="1" x14ac:dyDescent="0.3">
      <c r="A33" s="86" t="str">
        <f>IF($B33="","",Listes!$G174)</f>
        <v/>
      </c>
      <c r="B33" s="87"/>
      <c r="C33" s="87"/>
      <c r="D33" s="87"/>
      <c r="E33" s="188"/>
      <c r="F33" s="188"/>
      <c r="G33" s="87"/>
      <c r="H33" s="54"/>
      <c r="I33" s="14"/>
      <c r="J33" s="14"/>
      <c r="K33" s="50" t="str">
        <f t="shared" si="0"/>
        <v/>
      </c>
      <c r="L33" s="42"/>
    </row>
    <row r="34" spans="1:12" ht="30" customHeight="1" thickBot="1" x14ac:dyDescent="0.3">
      <c r="A34" s="292"/>
      <c r="B34" s="293"/>
      <c r="C34" s="293"/>
      <c r="D34" s="293"/>
      <c r="E34" s="293"/>
      <c r="F34" s="293"/>
      <c r="G34" s="293"/>
      <c r="H34" s="294"/>
      <c r="I34" s="303" t="s">
        <v>50</v>
      </c>
      <c r="J34" s="304"/>
      <c r="K34" s="51">
        <f>SUM(K4:K33)</f>
        <v>0</v>
      </c>
      <c r="L34" s="42"/>
    </row>
    <row r="35" spans="1:12" ht="19.5" customHeight="1" x14ac:dyDescent="0.25">
      <c r="A35" s="193"/>
      <c r="B35" s="193"/>
      <c r="C35" s="193"/>
      <c r="D35" s="193"/>
      <c r="E35" s="165"/>
      <c r="F35" s="12"/>
      <c r="G35" s="12"/>
      <c r="H35" s="12"/>
      <c r="I35" s="157"/>
      <c r="J35" s="160"/>
      <c r="K35" s="45"/>
      <c r="L35" s="157"/>
    </row>
    <row r="36" spans="1:12" ht="20.100000000000001" customHeight="1" x14ac:dyDescent="0.25">
      <c r="A36" s="193"/>
      <c r="B36" s="193"/>
      <c r="C36" s="193"/>
      <c r="D36" s="193"/>
      <c r="E36" s="165"/>
      <c r="F36" s="12"/>
      <c r="G36" s="12"/>
      <c r="H36" s="12"/>
      <c r="I36" s="157"/>
      <c r="J36" s="157"/>
      <c r="K36" s="12"/>
      <c r="L36" s="157"/>
    </row>
    <row r="37" spans="1:12" ht="20.100000000000001" customHeight="1" x14ac:dyDescent="0.25">
      <c r="A37" s="193"/>
      <c r="B37" s="193"/>
      <c r="C37" s="193"/>
      <c r="D37" s="193"/>
      <c r="E37" s="165"/>
      <c r="F37" s="12"/>
      <c r="G37" s="12"/>
      <c r="H37" s="12"/>
      <c r="I37" s="157"/>
      <c r="J37" s="157"/>
      <c r="K37" s="12"/>
      <c r="L37" s="157"/>
    </row>
    <row r="38" spans="1:12" ht="20.100000000000001" customHeight="1" x14ac:dyDescent="0.25">
      <c r="A38" s="193"/>
      <c r="B38" s="193"/>
      <c r="C38" s="193"/>
      <c r="D38" s="193"/>
      <c r="E38" s="165"/>
      <c r="F38" s="12"/>
      <c r="G38" s="12"/>
      <c r="H38" s="12"/>
      <c r="I38" s="157"/>
      <c r="J38" s="157"/>
      <c r="K38" s="12"/>
      <c r="L38" s="157"/>
    </row>
    <row r="39" spans="1:12" ht="20.100000000000001" customHeight="1" x14ac:dyDescent="0.25">
      <c r="A39" s="193"/>
      <c r="B39" s="193"/>
      <c r="C39" s="193"/>
      <c r="D39" s="193"/>
      <c r="E39" s="165"/>
      <c r="F39" s="12"/>
      <c r="G39" s="12"/>
      <c r="H39" s="12"/>
      <c r="I39" s="157"/>
      <c r="J39" s="157"/>
      <c r="K39" s="12"/>
      <c r="L39" s="157"/>
    </row>
    <row r="40" spans="1:12" ht="20.100000000000001" customHeight="1" x14ac:dyDescent="0.25">
      <c r="A40" s="193"/>
      <c r="B40" s="193"/>
      <c r="C40" s="193"/>
      <c r="D40" s="193"/>
      <c r="E40" s="165"/>
      <c r="F40" s="12"/>
      <c r="G40" s="12"/>
      <c r="H40" s="12"/>
      <c r="I40" s="157"/>
      <c r="J40" s="157"/>
      <c r="K40" s="12"/>
      <c r="L40" s="157"/>
    </row>
    <row r="41" spans="1:12" ht="20.100000000000001" customHeight="1" x14ac:dyDescent="0.25">
      <c r="A41" s="193"/>
      <c r="B41" s="193"/>
      <c r="C41" s="193"/>
      <c r="D41" s="193"/>
      <c r="E41" s="165"/>
      <c r="F41" s="12"/>
      <c r="G41" s="12"/>
      <c r="H41" s="12"/>
      <c r="I41" s="157"/>
      <c r="J41" s="157"/>
      <c r="K41" s="12"/>
      <c r="L41" s="157"/>
    </row>
    <row r="42" spans="1:12" ht="20.100000000000001" customHeight="1" x14ac:dyDescent="0.25">
      <c r="A42" s="193"/>
      <c r="B42" s="193"/>
      <c r="C42" s="193"/>
      <c r="D42" s="193"/>
      <c r="E42" s="165"/>
      <c r="F42" s="12"/>
      <c r="G42" s="12"/>
      <c r="H42" s="12"/>
      <c r="I42" s="157"/>
      <c r="J42" s="157"/>
      <c r="K42" s="12"/>
      <c r="L42" s="157"/>
    </row>
    <row r="43" spans="1:12" ht="20.100000000000001" customHeight="1" x14ac:dyDescent="0.25">
      <c r="A43" s="193"/>
      <c r="B43" s="193"/>
      <c r="C43" s="193"/>
      <c r="D43" s="193"/>
      <c r="E43" s="165"/>
      <c r="F43" s="12"/>
      <c r="G43" s="12"/>
      <c r="H43" s="12"/>
      <c r="I43" s="157"/>
      <c r="J43" s="157"/>
      <c r="K43" s="12"/>
      <c r="L43" s="157"/>
    </row>
    <row r="44" spans="1:12" ht="20.100000000000001" customHeight="1" x14ac:dyDescent="0.25">
      <c r="A44" s="193"/>
      <c r="B44" s="193"/>
      <c r="C44" s="193"/>
      <c r="D44" s="193"/>
      <c r="E44" s="165"/>
      <c r="F44" s="12"/>
      <c r="G44" s="12"/>
      <c r="H44" s="12"/>
      <c r="I44" s="157"/>
      <c r="J44" s="157"/>
      <c r="K44" s="12"/>
      <c r="L44" s="157"/>
    </row>
    <row r="45" spans="1:12" ht="20.100000000000001" customHeight="1" x14ac:dyDescent="0.25">
      <c r="A45" s="193"/>
      <c r="B45" s="193"/>
      <c r="C45" s="193"/>
      <c r="D45" s="193"/>
      <c r="E45" s="165"/>
      <c r="F45" s="12"/>
      <c r="G45" s="12"/>
      <c r="H45" s="12"/>
      <c r="I45" s="157"/>
      <c r="J45" s="157"/>
      <c r="K45" s="12"/>
      <c r="L45" s="157"/>
    </row>
    <row r="46" spans="1:12" ht="20.100000000000001" customHeight="1" x14ac:dyDescent="0.25">
      <c r="A46" s="193"/>
      <c r="B46" s="193"/>
      <c r="C46" s="193"/>
      <c r="D46" s="193"/>
      <c r="E46" s="165"/>
      <c r="F46" s="12"/>
      <c r="G46" s="12"/>
      <c r="H46" s="12"/>
      <c r="I46" s="157"/>
      <c r="J46" s="157"/>
      <c r="K46" s="12"/>
      <c r="L46" s="157"/>
    </row>
    <row r="47" spans="1:12" ht="20.100000000000001" customHeight="1" x14ac:dyDescent="0.25">
      <c r="A47" s="193"/>
      <c r="B47" s="193"/>
      <c r="C47" s="193"/>
      <c r="D47" s="193"/>
      <c r="E47" s="165"/>
      <c r="F47" s="12"/>
      <c r="G47" s="12"/>
      <c r="H47" s="12"/>
      <c r="I47" s="157"/>
      <c r="J47" s="157"/>
      <c r="K47" s="12"/>
      <c r="L47" s="157"/>
    </row>
    <row r="48" spans="1:12" ht="20.100000000000001" customHeight="1" x14ac:dyDescent="0.25">
      <c r="A48" s="193"/>
      <c r="B48" s="193"/>
      <c r="C48" s="193"/>
      <c r="D48" s="193"/>
      <c r="E48" s="165"/>
      <c r="F48" s="12"/>
      <c r="G48" s="12"/>
      <c r="H48" s="12"/>
      <c r="I48" s="157"/>
      <c r="J48" s="157"/>
      <c r="K48" s="12"/>
      <c r="L48" s="157"/>
    </row>
    <row r="49" spans="1:12" ht="20.100000000000001" customHeight="1" x14ac:dyDescent="0.25">
      <c r="A49" s="193"/>
      <c r="B49" s="193"/>
      <c r="C49" s="193"/>
      <c r="D49" s="193"/>
      <c r="E49" s="165"/>
      <c r="F49" s="12"/>
      <c r="G49" s="12"/>
      <c r="H49" s="12"/>
      <c r="I49" s="157"/>
      <c r="J49" s="157"/>
      <c r="K49" s="12"/>
      <c r="L49" s="157"/>
    </row>
    <row r="50" spans="1:12" ht="20.100000000000001" customHeight="1" x14ac:dyDescent="0.25">
      <c r="A50" s="193"/>
      <c r="B50" s="193"/>
      <c r="C50" s="193"/>
      <c r="D50" s="193"/>
      <c r="E50" s="165"/>
      <c r="F50" s="12"/>
      <c r="G50" s="12"/>
      <c r="H50" s="12"/>
      <c r="I50" s="157"/>
      <c r="J50" s="157"/>
      <c r="K50" s="12"/>
      <c r="L50" s="157"/>
    </row>
    <row r="51" spans="1:12" ht="20.100000000000001" customHeight="1" x14ac:dyDescent="0.25">
      <c r="A51" s="193"/>
      <c r="B51" s="193"/>
      <c r="C51" s="193"/>
      <c r="D51" s="193"/>
      <c r="E51" s="165"/>
      <c r="F51" s="12"/>
      <c r="G51" s="12"/>
      <c r="H51" s="12"/>
      <c r="I51" s="157"/>
      <c r="J51" s="157"/>
      <c r="K51" s="12"/>
      <c r="L51" s="157"/>
    </row>
    <row r="52" spans="1:12" x14ac:dyDescent="0.25">
      <c r="A52" s="193"/>
      <c r="B52" s="193"/>
      <c r="C52" s="193"/>
      <c r="D52" s="193"/>
      <c r="E52" s="165"/>
      <c r="F52" s="12"/>
      <c r="G52" s="12"/>
      <c r="H52" s="12"/>
      <c r="I52" s="157"/>
      <c r="J52" s="157"/>
      <c r="K52" s="12"/>
      <c r="L52" s="157"/>
    </row>
    <row r="53" spans="1:12" x14ac:dyDescent="0.25">
      <c r="A53" s="193"/>
      <c r="B53" s="193"/>
      <c r="C53" s="193"/>
      <c r="D53" s="193"/>
      <c r="E53" s="165"/>
      <c r="F53" s="12"/>
      <c r="G53" s="12"/>
      <c r="H53" s="12"/>
      <c r="I53" s="157"/>
      <c r="J53" s="157"/>
      <c r="K53" s="12"/>
      <c r="L53" s="157"/>
    </row>
    <row r="54" spans="1:12" x14ac:dyDescent="0.25">
      <c r="A54" s="193"/>
      <c r="B54" s="193"/>
      <c r="C54" s="193"/>
      <c r="D54" s="193"/>
    </row>
    <row r="55" spans="1:12" x14ac:dyDescent="0.25">
      <c r="A55" s="193"/>
      <c r="B55" s="193"/>
      <c r="C55" s="193"/>
      <c r="D55" s="193"/>
    </row>
    <row r="56" spans="1:12" x14ac:dyDescent="0.25">
      <c r="A56" s="193"/>
      <c r="B56" s="193"/>
      <c r="C56" s="193"/>
      <c r="D56" s="193"/>
    </row>
    <row r="57" spans="1:12" x14ac:dyDescent="0.25">
      <c r="A57" s="193"/>
      <c r="B57" s="193"/>
      <c r="C57" s="193"/>
      <c r="D57" s="193"/>
    </row>
    <row r="58" spans="1:12" x14ac:dyDescent="0.25">
      <c r="A58" s="193"/>
      <c r="B58" s="193"/>
      <c r="C58" s="193"/>
      <c r="D58" s="193"/>
    </row>
    <row r="59" spans="1:12" x14ac:dyDescent="0.25">
      <c r="A59" s="193"/>
      <c r="B59" s="193"/>
      <c r="C59" s="193"/>
      <c r="D59" s="193"/>
    </row>
    <row r="60" spans="1:12" x14ac:dyDescent="0.25">
      <c r="A60" s="193"/>
      <c r="B60" s="193"/>
      <c r="C60" s="193"/>
      <c r="D60" s="193"/>
    </row>
    <row r="61" spans="1:12" x14ac:dyDescent="0.25">
      <c r="A61" s="193"/>
      <c r="B61" s="193"/>
      <c r="C61" s="193"/>
      <c r="D61" s="193"/>
    </row>
    <row r="62" spans="1:12" x14ac:dyDescent="0.25">
      <c r="A62" s="193"/>
      <c r="B62" s="193"/>
      <c r="C62" s="193"/>
      <c r="D62" s="193"/>
    </row>
    <row r="63" spans="1:12" x14ac:dyDescent="0.25">
      <c r="A63" s="193"/>
      <c r="B63" s="193"/>
      <c r="C63" s="193"/>
      <c r="D63" s="193"/>
    </row>
    <row r="64" spans="1:12" x14ac:dyDescent="0.25">
      <c r="A64" s="193"/>
      <c r="B64" s="193"/>
      <c r="C64" s="193"/>
      <c r="D64" s="193"/>
    </row>
    <row r="65" spans="1:4" x14ac:dyDescent="0.25">
      <c r="A65" s="193"/>
      <c r="B65" s="193"/>
      <c r="C65" s="193"/>
      <c r="D65" s="193"/>
    </row>
    <row r="66" spans="1:4" x14ac:dyDescent="0.25">
      <c r="A66" s="193"/>
      <c r="B66" s="193"/>
      <c r="C66" s="193"/>
      <c r="D66" s="193"/>
    </row>
    <row r="67" spans="1:4" x14ac:dyDescent="0.25">
      <c r="A67" s="193"/>
      <c r="B67" s="193"/>
      <c r="C67" s="193"/>
      <c r="D67" s="193"/>
    </row>
    <row r="68" spans="1:4" x14ac:dyDescent="0.25">
      <c r="A68" s="193"/>
      <c r="B68" s="193"/>
      <c r="C68" s="193"/>
      <c r="D68" s="193"/>
    </row>
    <row r="69" spans="1:4" x14ac:dyDescent="0.25">
      <c r="A69" s="193"/>
      <c r="B69" s="193"/>
      <c r="C69" s="193"/>
      <c r="D69" s="193"/>
    </row>
    <row r="70" spans="1:4" x14ac:dyDescent="0.25">
      <c r="A70" s="193"/>
      <c r="B70" s="193"/>
      <c r="C70" s="193"/>
      <c r="D70" s="193"/>
    </row>
    <row r="71" spans="1:4" x14ac:dyDescent="0.25">
      <c r="A71" s="193"/>
      <c r="B71" s="193"/>
      <c r="C71" s="193"/>
      <c r="D71" s="193"/>
    </row>
    <row r="72" spans="1:4" x14ac:dyDescent="0.25">
      <c r="A72" s="193"/>
      <c r="B72" s="193"/>
      <c r="C72" s="193"/>
      <c r="D72" s="193"/>
    </row>
    <row r="73" spans="1:4" x14ac:dyDescent="0.25">
      <c r="A73" s="193"/>
      <c r="B73" s="193"/>
      <c r="C73" s="193"/>
      <c r="D73" s="193"/>
    </row>
    <row r="74" spans="1:4" x14ac:dyDescent="0.25">
      <c r="A74" s="193"/>
      <c r="B74" s="193"/>
      <c r="C74" s="193"/>
      <c r="D74" s="193"/>
    </row>
    <row r="75" spans="1:4" x14ac:dyDescent="0.25">
      <c r="A75" s="193"/>
      <c r="B75" s="193"/>
      <c r="C75" s="193"/>
      <c r="D75" s="193"/>
    </row>
    <row r="76" spans="1:4" x14ac:dyDescent="0.25">
      <c r="A76" s="193"/>
      <c r="B76" s="193"/>
      <c r="C76" s="193"/>
      <c r="D76" s="193"/>
    </row>
    <row r="77" spans="1:4" x14ac:dyDescent="0.25">
      <c r="A77" s="193"/>
      <c r="B77" s="193"/>
      <c r="C77" s="193"/>
      <c r="D77" s="193"/>
    </row>
    <row r="78" spans="1:4" x14ac:dyDescent="0.25">
      <c r="A78" s="193"/>
      <c r="B78" s="193"/>
      <c r="C78" s="193"/>
      <c r="D78" s="193"/>
    </row>
    <row r="79" spans="1:4" x14ac:dyDescent="0.25">
      <c r="A79" s="193"/>
      <c r="B79" s="193"/>
      <c r="C79" s="193"/>
      <c r="D79" s="193"/>
    </row>
    <row r="80" spans="1:4" x14ac:dyDescent="0.25">
      <c r="A80" s="193"/>
      <c r="B80" s="193"/>
      <c r="C80" s="193"/>
      <c r="D80" s="193"/>
    </row>
    <row r="81" spans="1:4" x14ac:dyDescent="0.25">
      <c r="A81" s="193"/>
      <c r="B81" s="193"/>
      <c r="C81" s="193"/>
      <c r="D81" s="193"/>
    </row>
    <row r="82" spans="1:4" x14ac:dyDescent="0.25">
      <c r="A82" s="193"/>
      <c r="B82" s="193"/>
      <c r="C82" s="193"/>
      <c r="D82" s="193"/>
    </row>
    <row r="83" spans="1:4" x14ac:dyDescent="0.25">
      <c r="A83" s="193"/>
      <c r="B83" s="193"/>
      <c r="C83" s="193"/>
      <c r="D83" s="193"/>
    </row>
  </sheetData>
  <sheetProtection password="C9BF" sheet="1" selectLockedCells="1"/>
  <mergeCells count="4">
    <mergeCell ref="A1:K1"/>
    <mergeCell ref="I34:J34"/>
    <mergeCell ref="A2:K2"/>
    <mergeCell ref="A34:H34"/>
  </mergeCells>
  <dataValidations count="2">
    <dataValidation type="list" allowBlank="1" showInputMessage="1" showErrorMessage="1" sqref="J36:J53">
      <formula1>Unite_dep_forfaitaire</formula1>
    </dataValidation>
    <dataValidation type="list" allowBlank="1" showInputMessage="1" showErrorMessage="1" sqref="E35:E53">
      <formula1>DP_forfait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Listes!$F$77:$F$102</xm:f>
          </x14:formula1>
          <xm:sqref>D4:D33</xm:sqref>
        </x14:dataValidation>
        <x14:dataValidation type="list" allowBlank="1" showInputMessage="1" showErrorMessage="1">
          <x14:formula1>
            <xm:f>Listes!$F$104:$F$118</xm:f>
          </x14:formula1>
          <xm:sqref>J4:J33</xm:sqref>
        </x14:dataValidation>
        <x14:dataValidation type="list" allowBlank="1" showInputMessage="1" showErrorMessage="1">
          <x14:formula1>
            <xm:f>Listes!$F$3:$F$75</xm:f>
          </x14:formula1>
          <xm:sqref>C4:C33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theme="4" tint="0.39997558519241921"/>
    <pageSetUpPr fitToPage="1"/>
  </sheetPr>
  <dimension ref="A1:N55"/>
  <sheetViews>
    <sheetView zoomScaleNormal="10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40.7109375" style="13" customWidth="1"/>
    <col min="3" max="3" width="35.7109375" style="13" customWidth="1"/>
    <col min="4" max="4" width="15.7109375" style="13" customWidth="1"/>
    <col min="5" max="5" width="19.28515625" style="13" bestFit="1" customWidth="1"/>
    <col min="6" max="7" width="35.7109375" style="13" customWidth="1"/>
    <col min="8" max="10" width="15.7109375" style="13" customWidth="1"/>
    <col min="11" max="11" width="10.7109375" style="13" customWidth="1"/>
    <col min="12" max="12" width="14.140625" style="13" hidden="1" customWidth="1"/>
    <col min="13" max="13" width="15.7109375" style="13" customWidth="1"/>
    <col min="14" max="14" width="12.28515625" style="13" customWidth="1"/>
    <col min="15" max="15" width="11.42578125" style="13" customWidth="1"/>
    <col min="16" max="16" width="10.85546875" style="13" customWidth="1"/>
    <col min="17" max="17" width="10.5703125" style="13" customWidth="1"/>
    <col min="18" max="18" width="13.140625" style="13" bestFit="1" customWidth="1"/>
    <col min="19" max="16384" width="11.42578125" style="13"/>
  </cols>
  <sheetData>
    <row r="1" spans="1:14" ht="30" customHeight="1" thickBot="1" x14ac:dyDescent="0.3">
      <c r="A1" s="284" t="s">
        <v>60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6"/>
      <c r="N1" s="42"/>
    </row>
    <row r="2" spans="1:14" s="34" customFormat="1" ht="20.100000000000001" customHeight="1" thickBot="1" x14ac:dyDescent="0.3">
      <c r="A2" s="289" t="s">
        <v>119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1"/>
      <c r="N2" s="170"/>
    </row>
    <row r="3" spans="1:14" ht="30" customHeight="1" thickBot="1" x14ac:dyDescent="0.3">
      <c r="A3" s="36" t="s">
        <v>0</v>
      </c>
      <c r="B3" s="40" t="s">
        <v>142</v>
      </c>
      <c r="C3" s="127" t="s">
        <v>106</v>
      </c>
      <c r="D3" s="17" t="s">
        <v>14</v>
      </c>
      <c r="E3" s="18" t="s">
        <v>74</v>
      </c>
      <c r="F3" s="48" t="s">
        <v>102</v>
      </c>
      <c r="G3" s="17" t="s">
        <v>118</v>
      </c>
      <c r="H3" s="18" t="s">
        <v>128</v>
      </c>
      <c r="I3" s="17" t="s">
        <v>129</v>
      </c>
      <c r="J3" s="18" t="s">
        <v>115</v>
      </c>
      <c r="K3" s="163" t="s">
        <v>110</v>
      </c>
      <c r="L3" s="17" t="s">
        <v>49</v>
      </c>
      <c r="M3" s="168" t="s">
        <v>127</v>
      </c>
      <c r="N3" s="42"/>
    </row>
    <row r="4" spans="1:14" ht="20.100000000000001" customHeight="1" x14ac:dyDescent="0.25">
      <c r="A4" s="148" t="str">
        <f>IF($C4="","",Listes!$G145)</f>
        <v/>
      </c>
      <c r="B4" s="197"/>
      <c r="C4" s="8"/>
      <c r="D4" s="8"/>
      <c r="E4" s="8"/>
      <c r="F4" s="8"/>
      <c r="G4" s="8"/>
      <c r="H4" s="184"/>
      <c r="I4" s="184"/>
      <c r="J4" s="8"/>
      <c r="K4" s="8"/>
      <c r="L4" s="43" t="b">
        <f>IF($C4="Frais de restauration", 15, IF($C4="Frais d'hébergement", 60,IF($C4="Frais de déplacement voiture",Listes!$A145,IF($C4="Frais de déplacement moto",Listes!$B145,IF($C4="Frais de déplacement cyclomoteur",Listes!C145,IF($C4="Frais de barge",Listes!$D145))))))</f>
        <v>0</v>
      </c>
      <c r="M4" s="29" t="str">
        <f>IF($F4="","",$J4*$L4)</f>
        <v/>
      </c>
      <c r="N4" s="42"/>
    </row>
    <row r="5" spans="1:14" ht="20.100000000000001" customHeight="1" x14ac:dyDescent="0.25">
      <c r="A5" s="30" t="str">
        <f>IF($C5="","",Listes!$G146)</f>
        <v/>
      </c>
      <c r="B5" s="198"/>
      <c r="C5" s="10"/>
      <c r="D5" s="10"/>
      <c r="E5" s="10"/>
      <c r="F5" s="10"/>
      <c r="G5" s="10"/>
      <c r="H5" s="185"/>
      <c r="I5" s="185"/>
      <c r="J5" s="10"/>
      <c r="K5" s="10"/>
      <c r="L5" s="128" t="b">
        <f>IF($C5="Frais de restauration", 15, IF($C5="Frais d'hébergement", 60,IF($C5="Frais de déplacement voiture",Listes!$A146,IF($C5="Frais de déplacement moto",Listes!$B146,IF($C5="Frais de déplacement cyclomoteur",Listes!C146,IF($C5="Frais de barge",Listes!$D146))))))</f>
        <v>0</v>
      </c>
      <c r="M5" s="31" t="str">
        <f t="shared" ref="M5:M54" si="0">IF($F5="","",$J5*$L5)</f>
        <v/>
      </c>
      <c r="N5" s="42"/>
    </row>
    <row r="6" spans="1:14" ht="20.100000000000001" customHeight="1" x14ac:dyDescent="0.25">
      <c r="A6" s="30" t="str">
        <f>IF($C6="","",Listes!$G147)</f>
        <v/>
      </c>
      <c r="B6" s="198"/>
      <c r="C6" s="10"/>
      <c r="D6" s="10"/>
      <c r="E6" s="10"/>
      <c r="F6" s="10"/>
      <c r="G6" s="10"/>
      <c r="H6" s="185"/>
      <c r="I6" s="185"/>
      <c r="J6" s="10"/>
      <c r="K6" s="10"/>
      <c r="L6" s="128" t="b">
        <f>IF($C6="Frais de restauration", 15, IF($C6="Frais d'hébergement", 60,IF($C6="Frais de déplacement voiture",Listes!$A147,IF($C6="Frais de déplacement moto",Listes!$B147,IF($C6="Frais de déplacement cyclomoteur",Listes!C147,IF($C6="Frais de barge",Listes!$D147))))))</f>
        <v>0</v>
      </c>
      <c r="M6" s="31" t="str">
        <f t="shared" si="0"/>
        <v/>
      </c>
      <c r="N6" s="42"/>
    </row>
    <row r="7" spans="1:14" ht="20.100000000000001" customHeight="1" x14ac:dyDescent="0.25">
      <c r="A7" s="30" t="str">
        <f>IF($C7="","",Listes!$G148)</f>
        <v/>
      </c>
      <c r="B7" s="198"/>
      <c r="C7" s="10"/>
      <c r="D7" s="10"/>
      <c r="E7" s="10"/>
      <c r="F7" s="10"/>
      <c r="G7" s="10"/>
      <c r="H7" s="185"/>
      <c r="I7" s="185"/>
      <c r="J7" s="10"/>
      <c r="K7" s="10"/>
      <c r="L7" s="128" t="b">
        <f>IF($C7="Frais de restauration", 15, IF($C7="Frais d'hébergement", 60,IF($C7="Frais de déplacement voiture",Listes!$A148,IF($C7="Frais de déplacement moto",Listes!$B148,IF($C7="Frais de déplacement cyclomoteur",Listes!C148,IF($C7="Frais de barge",Listes!$D148))))))</f>
        <v>0</v>
      </c>
      <c r="M7" s="31" t="str">
        <f t="shared" si="0"/>
        <v/>
      </c>
      <c r="N7" s="42"/>
    </row>
    <row r="8" spans="1:14" ht="20.100000000000001" customHeight="1" x14ac:dyDescent="0.25">
      <c r="A8" s="30" t="str">
        <f>IF($C8="","",Listes!$G149)</f>
        <v/>
      </c>
      <c r="B8" s="198"/>
      <c r="C8" s="10"/>
      <c r="D8" s="10"/>
      <c r="E8" s="10"/>
      <c r="F8" s="10"/>
      <c r="G8" s="10"/>
      <c r="H8" s="185"/>
      <c r="I8" s="185"/>
      <c r="J8" s="10"/>
      <c r="K8" s="10"/>
      <c r="L8" s="128" t="b">
        <f>IF($C8="Frais de restauration", 15, IF($C8="Frais d'hébergement", 60,IF($C8="Frais de déplacement voiture",Listes!$A149,IF($C8="Frais de déplacement moto",Listes!$B149,IF($C8="Frais de déplacement cyclomoteur",Listes!C149,IF($C8="Frais de barge",Listes!$D149))))))</f>
        <v>0</v>
      </c>
      <c r="M8" s="31" t="str">
        <f t="shared" si="0"/>
        <v/>
      </c>
      <c r="N8" s="42"/>
    </row>
    <row r="9" spans="1:14" ht="20.100000000000001" customHeight="1" x14ac:dyDescent="0.25">
      <c r="A9" s="30" t="str">
        <f>IF($C9="","",Listes!$G150)</f>
        <v/>
      </c>
      <c r="B9" s="198"/>
      <c r="C9" s="10"/>
      <c r="D9" s="10"/>
      <c r="E9" s="10"/>
      <c r="F9" s="10"/>
      <c r="G9" s="10"/>
      <c r="H9" s="185"/>
      <c r="I9" s="185"/>
      <c r="J9" s="10"/>
      <c r="K9" s="10"/>
      <c r="L9" s="128" t="b">
        <f>IF($C9="Frais de restauration", 15, IF($C9="Frais d'hébergement", 60,IF($C9="Frais de déplacement voiture",Listes!$A150,IF($C9="Frais de déplacement moto",Listes!$B150,IF($C9="Frais de déplacement cyclomoteur",Listes!C150,IF($C9="Frais de barge",Listes!$D150))))))</f>
        <v>0</v>
      </c>
      <c r="M9" s="31" t="str">
        <f t="shared" si="0"/>
        <v/>
      </c>
      <c r="N9" s="42"/>
    </row>
    <row r="10" spans="1:14" ht="20.100000000000001" customHeight="1" x14ac:dyDescent="0.25">
      <c r="A10" s="30" t="str">
        <f>IF($C10="","",Listes!$G151)</f>
        <v/>
      </c>
      <c r="B10" s="198"/>
      <c r="C10" s="10"/>
      <c r="D10" s="10"/>
      <c r="E10" s="10"/>
      <c r="F10" s="10"/>
      <c r="G10" s="10"/>
      <c r="H10" s="185"/>
      <c r="I10" s="185"/>
      <c r="J10" s="10"/>
      <c r="K10" s="10"/>
      <c r="L10" s="128" t="b">
        <f>IF($C10="Frais de restauration", 15, IF($C10="Frais d'hébergement", 60,IF($C10="Frais de déplacement voiture",Listes!$A151,IF($C10="Frais de déplacement moto",Listes!$B151,IF($C10="Frais de déplacement cyclomoteur",Listes!C151,IF($C10="Frais de barge",Listes!$D151))))))</f>
        <v>0</v>
      </c>
      <c r="M10" s="31" t="str">
        <f t="shared" si="0"/>
        <v/>
      </c>
      <c r="N10" s="42"/>
    </row>
    <row r="11" spans="1:14" ht="20.100000000000001" customHeight="1" x14ac:dyDescent="0.25">
      <c r="A11" s="30" t="str">
        <f>IF($C11="","",Listes!$G152)</f>
        <v/>
      </c>
      <c r="B11" s="198"/>
      <c r="C11" s="10"/>
      <c r="D11" s="10"/>
      <c r="E11" s="10"/>
      <c r="F11" s="10"/>
      <c r="G11" s="10"/>
      <c r="H11" s="185"/>
      <c r="I11" s="185"/>
      <c r="J11" s="10"/>
      <c r="K11" s="10"/>
      <c r="L11" s="128" t="b">
        <f>IF($C11="Frais de restauration", 15, IF($C11="Frais d'hébergement", 60,IF($C11="Frais de déplacement voiture",Listes!$A152,IF($C11="Frais de déplacement moto",Listes!$B152,IF($C11="Frais de déplacement cyclomoteur",Listes!C152,IF($C11="Frais de barge",Listes!$D152))))))</f>
        <v>0</v>
      </c>
      <c r="M11" s="31" t="str">
        <f t="shared" si="0"/>
        <v/>
      </c>
      <c r="N11" s="42"/>
    </row>
    <row r="12" spans="1:14" ht="20.100000000000001" customHeight="1" x14ac:dyDescent="0.25">
      <c r="A12" s="30" t="str">
        <f>IF($C12="","",Listes!$G153)</f>
        <v/>
      </c>
      <c r="B12" s="198"/>
      <c r="C12" s="10"/>
      <c r="D12" s="10"/>
      <c r="E12" s="10"/>
      <c r="F12" s="10"/>
      <c r="G12" s="10"/>
      <c r="H12" s="185"/>
      <c r="I12" s="185"/>
      <c r="J12" s="10"/>
      <c r="K12" s="10"/>
      <c r="L12" s="128" t="b">
        <f>IF($C12="Frais de restauration", 15, IF($C12="Frais d'hébergement", 60,IF($C12="Frais de déplacement voiture",Listes!$A153,IF($C12="Frais de déplacement moto",Listes!$B153,IF($C12="Frais de déplacement cyclomoteur",Listes!C153,IF($C12="Frais de barge",Listes!$D153))))))</f>
        <v>0</v>
      </c>
      <c r="M12" s="31" t="str">
        <f t="shared" si="0"/>
        <v/>
      </c>
      <c r="N12" s="42"/>
    </row>
    <row r="13" spans="1:14" ht="20.100000000000001" customHeight="1" x14ac:dyDescent="0.25">
      <c r="A13" s="30" t="str">
        <f>IF($C13="","",Listes!$G154)</f>
        <v/>
      </c>
      <c r="B13" s="198"/>
      <c r="C13" s="10"/>
      <c r="D13" s="10"/>
      <c r="E13" s="10"/>
      <c r="F13" s="10"/>
      <c r="G13" s="10"/>
      <c r="H13" s="185"/>
      <c r="I13" s="185"/>
      <c r="J13" s="10"/>
      <c r="K13" s="10"/>
      <c r="L13" s="128" t="b">
        <f>IF($C13="Frais de restauration", 15, IF($C13="Frais d'hébergement", 60,IF($C13="Frais de déplacement voiture",Listes!$A154,IF($C13="Frais de déplacement moto",Listes!$B154,IF($C13="Frais de déplacement cyclomoteur",Listes!C154,IF($C13="Frais de barge",Listes!$D154))))))</f>
        <v>0</v>
      </c>
      <c r="M13" s="31" t="str">
        <f t="shared" si="0"/>
        <v/>
      </c>
      <c r="N13" s="42"/>
    </row>
    <row r="14" spans="1:14" ht="20.100000000000001" customHeight="1" x14ac:dyDescent="0.25">
      <c r="A14" s="30" t="str">
        <f>IF($C14="","",Listes!$G155)</f>
        <v/>
      </c>
      <c r="B14" s="198"/>
      <c r="C14" s="10"/>
      <c r="D14" s="10"/>
      <c r="E14" s="10"/>
      <c r="F14" s="10"/>
      <c r="G14" s="10"/>
      <c r="H14" s="185"/>
      <c r="I14" s="185"/>
      <c r="J14" s="10"/>
      <c r="K14" s="10"/>
      <c r="L14" s="128" t="b">
        <f>IF($C14="Frais de restauration", 15, IF($C14="Frais d'hébergement", 60,IF($C14="Frais de déplacement voiture",Listes!$A155,IF($C14="Frais de déplacement moto",Listes!$B155,IF($C14="Frais de déplacement cyclomoteur",Listes!C155,IF($C14="Frais de barge",Listes!$D155))))))</f>
        <v>0</v>
      </c>
      <c r="M14" s="31" t="str">
        <f t="shared" si="0"/>
        <v/>
      </c>
      <c r="N14" s="42"/>
    </row>
    <row r="15" spans="1:14" ht="20.100000000000001" customHeight="1" x14ac:dyDescent="0.25">
      <c r="A15" s="30" t="str">
        <f>IF($C15="","",Listes!$G156)</f>
        <v/>
      </c>
      <c r="B15" s="198"/>
      <c r="C15" s="10"/>
      <c r="D15" s="10"/>
      <c r="E15" s="10"/>
      <c r="F15" s="10"/>
      <c r="G15" s="10"/>
      <c r="H15" s="185"/>
      <c r="I15" s="185"/>
      <c r="J15" s="10"/>
      <c r="K15" s="10"/>
      <c r="L15" s="128" t="b">
        <f>IF($C15="Frais de restauration", 15, IF($C15="Frais d'hébergement", 60,IF($C15="Frais de déplacement voiture",Listes!$A156,IF($C15="Frais de déplacement moto",Listes!$B156,IF($C15="Frais de déplacement cyclomoteur",Listes!C156,IF($C15="Frais de barge",Listes!$D156))))))</f>
        <v>0</v>
      </c>
      <c r="M15" s="31" t="str">
        <f t="shared" si="0"/>
        <v/>
      </c>
      <c r="N15" s="42"/>
    </row>
    <row r="16" spans="1:14" ht="20.100000000000001" customHeight="1" x14ac:dyDescent="0.25">
      <c r="A16" s="30" t="str">
        <f>IF($C16="","",Listes!$G157)</f>
        <v/>
      </c>
      <c r="B16" s="198"/>
      <c r="C16" s="10"/>
      <c r="D16" s="10"/>
      <c r="E16" s="10"/>
      <c r="F16" s="10"/>
      <c r="G16" s="10"/>
      <c r="H16" s="185"/>
      <c r="I16" s="185"/>
      <c r="J16" s="10"/>
      <c r="K16" s="10"/>
      <c r="L16" s="128" t="b">
        <f>IF($C16="Frais de restauration", 15, IF($C16="Frais d'hébergement", 60,IF($C16="Frais de déplacement voiture",Listes!$A157,IF($C16="Frais de déplacement moto",Listes!$B157,IF($C16="Frais de déplacement cyclomoteur",Listes!C157,IF($C16="Frais de barge",Listes!$D157))))))</f>
        <v>0</v>
      </c>
      <c r="M16" s="31" t="str">
        <f t="shared" si="0"/>
        <v/>
      </c>
      <c r="N16" s="42"/>
    </row>
    <row r="17" spans="1:14" ht="20.100000000000001" customHeight="1" x14ac:dyDescent="0.25">
      <c r="A17" s="30" t="str">
        <f>IF($C17="","",Listes!$G158)</f>
        <v/>
      </c>
      <c r="B17" s="198"/>
      <c r="C17" s="10"/>
      <c r="D17" s="10"/>
      <c r="E17" s="10"/>
      <c r="F17" s="10"/>
      <c r="G17" s="10"/>
      <c r="H17" s="185"/>
      <c r="I17" s="185"/>
      <c r="J17" s="10"/>
      <c r="K17" s="10"/>
      <c r="L17" s="128" t="b">
        <f>IF($C17="Frais de restauration", 15, IF($C17="Frais d'hébergement", 60,IF($C17="Frais de déplacement voiture",Listes!$A158,IF($C17="Frais de déplacement moto",Listes!$B158,IF($C17="Frais de déplacement cyclomoteur",Listes!C158,IF($C17="Frais de barge",Listes!$D158))))))</f>
        <v>0</v>
      </c>
      <c r="M17" s="31" t="str">
        <f t="shared" si="0"/>
        <v/>
      </c>
      <c r="N17" s="42"/>
    </row>
    <row r="18" spans="1:14" ht="20.100000000000001" customHeight="1" x14ac:dyDescent="0.25">
      <c r="A18" s="30" t="str">
        <f>IF($C18="","",Listes!$G159)</f>
        <v/>
      </c>
      <c r="B18" s="198"/>
      <c r="C18" s="10"/>
      <c r="D18" s="10"/>
      <c r="E18" s="10"/>
      <c r="F18" s="10"/>
      <c r="G18" s="10"/>
      <c r="H18" s="185"/>
      <c r="I18" s="185"/>
      <c r="J18" s="10"/>
      <c r="K18" s="10"/>
      <c r="L18" s="128" t="b">
        <f>IF($C18="Frais de restauration", 15, IF($C18="Frais d'hébergement", 60,IF($C18="Frais de déplacement voiture",Listes!$A159,IF($C18="Frais de déplacement moto",Listes!$B159,IF($C18="Frais de déplacement cyclomoteur",Listes!C159,IF($C18="Frais de barge",Listes!$D159))))))</f>
        <v>0</v>
      </c>
      <c r="M18" s="31" t="str">
        <f t="shared" si="0"/>
        <v/>
      </c>
      <c r="N18" s="42"/>
    </row>
    <row r="19" spans="1:14" ht="20.100000000000001" customHeight="1" x14ac:dyDescent="0.25">
      <c r="A19" s="30" t="str">
        <f>IF($C19="","",Listes!$G160)</f>
        <v/>
      </c>
      <c r="B19" s="198"/>
      <c r="C19" s="10"/>
      <c r="D19" s="10"/>
      <c r="E19" s="10"/>
      <c r="F19" s="10"/>
      <c r="G19" s="10"/>
      <c r="H19" s="185"/>
      <c r="I19" s="185"/>
      <c r="J19" s="10"/>
      <c r="K19" s="10"/>
      <c r="L19" s="128" t="b">
        <f>IF($C19="Frais de restauration", 15, IF($C19="Frais d'hébergement", 60,IF($C19="Frais de déplacement voiture",Listes!$A160,IF($C19="Frais de déplacement moto",Listes!$B160,IF($C19="Frais de déplacement cyclomoteur",Listes!C160,IF($C19="Frais de barge",Listes!$D160))))))</f>
        <v>0</v>
      </c>
      <c r="M19" s="31" t="str">
        <f t="shared" si="0"/>
        <v/>
      </c>
      <c r="N19" s="42"/>
    </row>
    <row r="20" spans="1:14" ht="20.100000000000001" customHeight="1" x14ac:dyDescent="0.25">
      <c r="A20" s="30" t="str">
        <f>IF($C20="","",Listes!$G161)</f>
        <v/>
      </c>
      <c r="B20" s="198"/>
      <c r="C20" s="10"/>
      <c r="D20" s="10"/>
      <c r="E20" s="10"/>
      <c r="F20" s="10"/>
      <c r="G20" s="10"/>
      <c r="H20" s="185"/>
      <c r="I20" s="185"/>
      <c r="J20" s="10"/>
      <c r="K20" s="10"/>
      <c r="L20" s="128" t="b">
        <f>IF($C20="Frais de restauration", 15, IF($C20="Frais d'hébergement", 60,IF($C20="Frais de déplacement voiture",Listes!$A161,IF($C20="Frais de déplacement moto",Listes!$B161,IF($C20="Frais de déplacement cyclomoteur",Listes!C161,IF($C20="Frais de barge",Listes!$D161))))))</f>
        <v>0</v>
      </c>
      <c r="M20" s="31" t="str">
        <f t="shared" si="0"/>
        <v/>
      </c>
      <c r="N20" s="42"/>
    </row>
    <row r="21" spans="1:14" ht="20.100000000000001" customHeight="1" x14ac:dyDescent="0.25">
      <c r="A21" s="30" t="str">
        <f>IF($C21="","",Listes!$G162)</f>
        <v/>
      </c>
      <c r="B21" s="198"/>
      <c r="C21" s="10"/>
      <c r="D21" s="10"/>
      <c r="E21" s="10"/>
      <c r="F21" s="10"/>
      <c r="G21" s="10"/>
      <c r="H21" s="185"/>
      <c r="I21" s="185"/>
      <c r="J21" s="10"/>
      <c r="K21" s="10"/>
      <c r="L21" s="128" t="b">
        <f>IF($C21="Frais de restauration", 15, IF($C21="Frais d'hébergement", 60,IF($C21="Frais de déplacement voiture",Listes!$A162,IF($C21="Frais de déplacement moto",Listes!$B162,IF($C21="Frais de déplacement cyclomoteur",Listes!C162,IF($C21="Frais de barge",Listes!$D162))))))</f>
        <v>0</v>
      </c>
      <c r="M21" s="31" t="str">
        <f t="shared" si="0"/>
        <v/>
      </c>
      <c r="N21" s="42"/>
    </row>
    <row r="22" spans="1:14" ht="20.100000000000001" customHeight="1" x14ac:dyDescent="0.25">
      <c r="A22" s="30" t="str">
        <f>IF($C22="","",Listes!$G163)</f>
        <v/>
      </c>
      <c r="B22" s="198"/>
      <c r="C22" s="10"/>
      <c r="D22" s="10"/>
      <c r="E22" s="10"/>
      <c r="F22" s="10"/>
      <c r="G22" s="10"/>
      <c r="H22" s="185"/>
      <c r="I22" s="185"/>
      <c r="J22" s="10"/>
      <c r="K22" s="10"/>
      <c r="L22" s="128" t="b">
        <f>IF($C22="Frais de restauration", 15, IF($C22="Frais d'hébergement", 60,IF($C22="Frais de déplacement voiture",Listes!$A163,IF($C22="Frais de déplacement moto",Listes!$B163,IF($C22="Frais de déplacement cyclomoteur",Listes!C163,IF($C22="Frais de barge",Listes!$D163))))))</f>
        <v>0</v>
      </c>
      <c r="M22" s="31" t="str">
        <f t="shared" si="0"/>
        <v/>
      </c>
      <c r="N22" s="42"/>
    </row>
    <row r="23" spans="1:14" ht="20.100000000000001" customHeight="1" x14ac:dyDescent="0.25">
      <c r="A23" s="30" t="str">
        <f>IF($C23="","",Listes!$G164)</f>
        <v/>
      </c>
      <c r="B23" s="198"/>
      <c r="C23" s="10"/>
      <c r="D23" s="10"/>
      <c r="E23" s="10"/>
      <c r="F23" s="10"/>
      <c r="G23" s="10"/>
      <c r="H23" s="185"/>
      <c r="I23" s="185"/>
      <c r="J23" s="10"/>
      <c r="K23" s="10"/>
      <c r="L23" s="128" t="b">
        <f>IF($C23="Frais de restauration", 15, IF($C23="Frais d'hébergement", 60,IF($C23="Frais de déplacement voiture",Listes!$A164,IF($C23="Frais de déplacement moto",Listes!$B164,IF($C23="Frais de déplacement cyclomoteur",Listes!C164,IF($C23="Frais de barge",Listes!$D164))))))</f>
        <v>0</v>
      </c>
      <c r="M23" s="31" t="str">
        <f t="shared" si="0"/>
        <v/>
      </c>
      <c r="N23" s="42"/>
    </row>
    <row r="24" spans="1:14" ht="20.100000000000001" customHeight="1" x14ac:dyDescent="0.25">
      <c r="A24" s="30" t="str">
        <f>IF($C24="","",Listes!$G165)</f>
        <v/>
      </c>
      <c r="B24" s="198"/>
      <c r="C24" s="10"/>
      <c r="D24" s="10"/>
      <c r="E24" s="10"/>
      <c r="F24" s="10"/>
      <c r="G24" s="10"/>
      <c r="H24" s="185"/>
      <c r="I24" s="185"/>
      <c r="J24" s="10"/>
      <c r="K24" s="10"/>
      <c r="L24" s="128" t="b">
        <f>IF($C24="Frais de restauration", 15, IF($C24="Frais d'hébergement", 60,IF($C24="Frais de déplacement voiture",Listes!$A165,IF($C24="Frais de déplacement moto",Listes!$B165,IF($C24="Frais de déplacement cyclomoteur",Listes!C165,IF($C24="Frais de barge",Listes!$D165))))))</f>
        <v>0</v>
      </c>
      <c r="M24" s="31" t="str">
        <f t="shared" si="0"/>
        <v/>
      </c>
      <c r="N24" s="42"/>
    </row>
    <row r="25" spans="1:14" ht="20.100000000000001" customHeight="1" x14ac:dyDescent="0.25">
      <c r="A25" s="30" t="str">
        <f>IF($C25="","",Listes!$G166)</f>
        <v/>
      </c>
      <c r="B25" s="198"/>
      <c r="C25" s="10"/>
      <c r="D25" s="10"/>
      <c r="E25" s="10"/>
      <c r="F25" s="10"/>
      <c r="G25" s="10"/>
      <c r="H25" s="185"/>
      <c r="I25" s="185"/>
      <c r="J25" s="10"/>
      <c r="K25" s="10"/>
      <c r="L25" s="128" t="b">
        <f>IF($C25="Frais de restauration", 15, IF($C25="Frais d'hébergement", 60,IF($C25="Frais de déplacement voiture",Listes!$A166,IF($C25="Frais de déplacement moto",Listes!$B166,IF($C25="Frais de déplacement cyclomoteur",Listes!C166,IF($C25="Frais de barge",Listes!$D166))))))</f>
        <v>0</v>
      </c>
      <c r="M25" s="31" t="str">
        <f t="shared" si="0"/>
        <v/>
      </c>
      <c r="N25" s="42"/>
    </row>
    <row r="26" spans="1:14" ht="20.100000000000001" customHeight="1" x14ac:dyDescent="0.25">
      <c r="A26" s="30" t="str">
        <f>IF($C26="","",Listes!$G167)</f>
        <v/>
      </c>
      <c r="B26" s="198"/>
      <c r="C26" s="10"/>
      <c r="D26" s="10"/>
      <c r="E26" s="10"/>
      <c r="F26" s="10"/>
      <c r="G26" s="10"/>
      <c r="H26" s="185"/>
      <c r="I26" s="185"/>
      <c r="J26" s="10"/>
      <c r="K26" s="10"/>
      <c r="L26" s="128" t="b">
        <f>IF($C26="Frais de restauration", 15, IF($C26="Frais d'hébergement", 60,IF($C26="Frais de déplacement voiture",Listes!$A167,IF($C26="Frais de déplacement moto",Listes!$B167,IF($C26="Frais de déplacement cyclomoteur",Listes!C167,IF($C26="Frais de barge",Listes!$D167))))))</f>
        <v>0</v>
      </c>
      <c r="M26" s="31" t="str">
        <f t="shared" si="0"/>
        <v/>
      </c>
      <c r="N26" s="42"/>
    </row>
    <row r="27" spans="1:14" ht="20.100000000000001" customHeight="1" x14ac:dyDescent="0.25">
      <c r="A27" s="30" t="str">
        <f>IF($C27="","",Listes!$G168)</f>
        <v/>
      </c>
      <c r="B27" s="198"/>
      <c r="C27" s="10"/>
      <c r="D27" s="10"/>
      <c r="E27" s="10"/>
      <c r="F27" s="10"/>
      <c r="G27" s="10"/>
      <c r="H27" s="185"/>
      <c r="I27" s="185"/>
      <c r="J27" s="10"/>
      <c r="K27" s="10"/>
      <c r="L27" s="128" t="b">
        <f>IF($C27="Frais de restauration", 15, IF($C27="Frais d'hébergement", 60,IF($C27="Frais de déplacement voiture",Listes!$A168,IF($C27="Frais de déplacement moto",Listes!$B168,IF($C27="Frais de déplacement cyclomoteur",Listes!C168,IF($C27="Frais de barge",Listes!$D168))))))</f>
        <v>0</v>
      </c>
      <c r="M27" s="31" t="str">
        <f t="shared" si="0"/>
        <v/>
      </c>
      <c r="N27" s="42"/>
    </row>
    <row r="28" spans="1:14" ht="20.100000000000001" customHeight="1" x14ac:dyDescent="0.25">
      <c r="A28" s="30" t="str">
        <f>IF($C28="","",Listes!$G169)</f>
        <v/>
      </c>
      <c r="B28" s="198"/>
      <c r="C28" s="10"/>
      <c r="D28" s="10"/>
      <c r="E28" s="10"/>
      <c r="F28" s="10"/>
      <c r="G28" s="10"/>
      <c r="H28" s="185"/>
      <c r="I28" s="185"/>
      <c r="J28" s="10"/>
      <c r="K28" s="10"/>
      <c r="L28" s="128" t="b">
        <f>IF($C28="Frais de restauration", 15, IF($C28="Frais d'hébergement", 60,IF($C28="Frais de déplacement voiture",Listes!$A169,IF($C28="Frais de déplacement moto",Listes!$B169,IF($C28="Frais de déplacement cyclomoteur",Listes!C169,IF($C28="Frais de barge",Listes!$D169))))))</f>
        <v>0</v>
      </c>
      <c r="M28" s="31" t="str">
        <f t="shared" si="0"/>
        <v/>
      </c>
      <c r="N28" s="42"/>
    </row>
    <row r="29" spans="1:14" ht="20.100000000000001" customHeight="1" x14ac:dyDescent="0.25">
      <c r="A29" s="30" t="str">
        <f>IF($C29="","",Listes!$G170)</f>
        <v/>
      </c>
      <c r="B29" s="198"/>
      <c r="C29" s="10"/>
      <c r="D29" s="10"/>
      <c r="E29" s="10"/>
      <c r="F29" s="10"/>
      <c r="G29" s="10"/>
      <c r="H29" s="185"/>
      <c r="I29" s="185"/>
      <c r="J29" s="10"/>
      <c r="K29" s="10"/>
      <c r="L29" s="128" t="b">
        <f>IF($C29="Frais de restauration", 15, IF($C29="Frais d'hébergement", 60,IF($C29="Frais de déplacement voiture",Listes!$A170,IF($C29="Frais de déplacement moto",Listes!$B170,IF($C29="Frais de déplacement cyclomoteur",Listes!C170,IF($C29="Frais de barge",Listes!$D170))))))</f>
        <v>0</v>
      </c>
      <c r="M29" s="31" t="str">
        <f t="shared" si="0"/>
        <v/>
      </c>
      <c r="N29" s="42"/>
    </row>
    <row r="30" spans="1:14" ht="20.100000000000001" customHeight="1" x14ac:dyDescent="0.25">
      <c r="A30" s="30" t="str">
        <f>IF($C30="","",Listes!$G171)</f>
        <v/>
      </c>
      <c r="B30" s="198"/>
      <c r="C30" s="10"/>
      <c r="D30" s="10"/>
      <c r="E30" s="10"/>
      <c r="F30" s="10"/>
      <c r="G30" s="10"/>
      <c r="H30" s="185"/>
      <c r="I30" s="185"/>
      <c r="J30" s="10"/>
      <c r="K30" s="10"/>
      <c r="L30" s="128" t="b">
        <f>IF($C30="Frais de restauration", 15, IF($C30="Frais d'hébergement", 60,IF($C30="Frais de déplacement voiture",Listes!$A171,IF($C30="Frais de déplacement moto",Listes!$B171,IF($C30="Frais de déplacement cyclomoteur",Listes!C171,IF($C30="Frais de barge",Listes!$D171))))))</f>
        <v>0</v>
      </c>
      <c r="M30" s="31" t="str">
        <f t="shared" si="0"/>
        <v/>
      </c>
      <c r="N30" s="42"/>
    </row>
    <row r="31" spans="1:14" ht="20.100000000000001" customHeight="1" x14ac:dyDescent="0.25">
      <c r="A31" s="30" t="str">
        <f>IF($C31="","",Listes!$G172)</f>
        <v/>
      </c>
      <c r="B31" s="198"/>
      <c r="C31" s="10"/>
      <c r="D31" s="10"/>
      <c r="E31" s="10"/>
      <c r="F31" s="10"/>
      <c r="G31" s="10"/>
      <c r="H31" s="185"/>
      <c r="I31" s="185"/>
      <c r="J31" s="10"/>
      <c r="K31" s="10"/>
      <c r="L31" s="128" t="b">
        <f>IF($C31="Frais de restauration", 15, IF($C31="Frais d'hébergement", 60,IF($C31="Frais de déplacement voiture",Listes!$A172,IF($C31="Frais de déplacement moto",Listes!$B172,IF($C31="Frais de déplacement cyclomoteur",Listes!C172,IF($C31="Frais de barge",Listes!$D172))))))</f>
        <v>0</v>
      </c>
      <c r="M31" s="31" t="str">
        <f t="shared" si="0"/>
        <v/>
      </c>
      <c r="N31" s="42"/>
    </row>
    <row r="32" spans="1:14" ht="20.100000000000001" customHeight="1" x14ac:dyDescent="0.25">
      <c r="A32" s="30" t="str">
        <f>IF($C32="","",Listes!$G173)</f>
        <v/>
      </c>
      <c r="B32" s="198"/>
      <c r="C32" s="10"/>
      <c r="D32" s="10"/>
      <c r="E32" s="10"/>
      <c r="F32" s="10"/>
      <c r="G32" s="10"/>
      <c r="H32" s="185"/>
      <c r="I32" s="185"/>
      <c r="J32" s="10"/>
      <c r="K32" s="10"/>
      <c r="L32" s="128" t="b">
        <f>IF($C32="Frais de restauration", 15, IF($C32="Frais d'hébergement", 60,IF($C32="Frais de déplacement voiture",Listes!$A173,IF($C32="Frais de déplacement moto",Listes!$B173,IF($C32="Frais de déplacement cyclomoteur",Listes!C173,IF($C32="Frais de barge",Listes!$D173))))))</f>
        <v>0</v>
      </c>
      <c r="M32" s="31" t="str">
        <f t="shared" si="0"/>
        <v/>
      </c>
      <c r="N32" s="42"/>
    </row>
    <row r="33" spans="1:14" ht="20.100000000000001" customHeight="1" x14ac:dyDescent="0.25">
      <c r="A33" s="30" t="str">
        <f>IF($C33="","",Listes!$G174)</f>
        <v/>
      </c>
      <c r="B33" s="198"/>
      <c r="C33" s="10"/>
      <c r="D33" s="10"/>
      <c r="E33" s="10"/>
      <c r="F33" s="10"/>
      <c r="G33" s="10"/>
      <c r="H33" s="185"/>
      <c r="I33" s="185"/>
      <c r="J33" s="10"/>
      <c r="K33" s="10"/>
      <c r="L33" s="128" t="b">
        <f>IF($C33="Frais de restauration", 15, IF($C33="Frais d'hébergement", 60,IF($C33="Frais de déplacement voiture",Listes!$A174,IF($C33="Frais de déplacement moto",Listes!$B174,IF($C33="Frais de déplacement cyclomoteur",Listes!C174,IF($C33="Frais de barge",Listes!$D174))))))</f>
        <v>0</v>
      </c>
      <c r="M33" s="31" t="str">
        <f t="shared" si="0"/>
        <v/>
      </c>
      <c r="N33" s="42"/>
    </row>
    <row r="34" spans="1:14" ht="20.100000000000001" customHeight="1" x14ac:dyDescent="0.25">
      <c r="A34" s="30" t="str">
        <f>IF($C34="","",Listes!$G175)</f>
        <v/>
      </c>
      <c r="B34" s="198"/>
      <c r="C34" s="10"/>
      <c r="D34" s="10"/>
      <c r="E34" s="10"/>
      <c r="F34" s="10"/>
      <c r="G34" s="10"/>
      <c r="H34" s="185"/>
      <c r="I34" s="185"/>
      <c r="J34" s="10"/>
      <c r="K34" s="10"/>
      <c r="L34" s="128" t="b">
        <f>IF($C34="Frais de restauration", 15, IF($C34="Frais d'hébergement", 60,IF($C34="Frais de déplacement voiture",Listes!$A175,IF($C34="Frais de déplacement moto",Listes!$B175,IF($C34="Frais de déplacement cyclomoteur",Listes!C175,IF($C34="Frais de barge",Listes!$D175))))))</f>
        <v>0</v>
      </c>
      <c r="M34" s="31" t="str">
        <f t="shared" si="0"/>
        <v/>
      </c>
      <c r="N34" s="42"/>
    </row>
    <row r="35" spans="1:14" ht="20.100000000000001" customHeight="1" x14ac:dyDescent="0.25">
      <c r="A35" s="30" t="str">
        <f>IF($C35="","",Listes!$G176)</f>
        <v/>
      </c>
      <c r="B35" s="198"/>
      <c r="C35" s="10"/>
      <c r="D35" s="10"/>
      <c r="E35" s="10"/>
      <c r="F35" s="10"/>
      <c r="G35" s="10"/>
      <c r="H35" s="185"/>
      <c r="I35" s="185"/>
      <c r="J35" s="10"/>
      <c r="K35" s="10"/>
      <c r="L35" s="128" t="b">
        <f>IF($C35="Frais de restauration", 15, IF($C35="Frais d'hébergement", 60,IF($C35="Frais de déplacement voiture",Listes!$A176,IF($C35="Frais de déplacement moto",Listes!$B176,IF($C35="Frais de déplacement cyclomoteur",Listes!C176,IF($C35="Frais de barge",Listes!$D176))))))</f>
        <v>0</v>
      </c>
      <c r="M35" s="31" t="str">
        <f t="shared" si="0"/>
        <v/>
      </c>
      <c r="N35" s="42"/>
    </row>
    <row r="36" spans="1:14" ht="20.100000000000001" customHeight="1" x14ac:dyDescent="0.25">
      <c r="A36" s="30" t="str">
        <f>IF($C36="","",Listes!$G177)</f>
        <v/>
      </c>
      <c r="B36" s="198"/>
      <c r="C36" s="10"/>
      <c r="D36" s="10"/>
      <c r="E36" s="10"/>
      <c r="F36" s="10"/>
      <c r="G36" s="10"/>
      <c r="H36" s="185"/>
      <c r="I36" s="185"/>
      <c r="J36" s="10"/>
      <c r="K36" s="10"/>
      <c r="L36" s="128" t="b">
        <f>IF($C36="Frais de restauration", 15, IF($C36="Frais d'hébergement", 60,IF($C36="Frais de déplacement voiture",Listes!$A177,IF($C36="Frais de déplacement moto",Listes!$B177,IF($C36="Frais de déplacement cyclomoteur",Listes!C177,IF($C36="Frais de barge",Listes!$D177))))))</f>
        <v>0</v>
      </c>
      <c r="M36" s="31" t="str">
        <f t="shared" si="0"/>
        <v/>
      </c>
      <c r="N36" s="42"/>
    </row>
    <row r="37" spans="1:14" ht="20.100000000000001" customHeight="1" x14ac:dyDescent="0.25">
      <c r="A37" s="30" t="str">
        <f>IF($C37="","",Listes!$G178)</f>
        <v/>
      </c>
      <c r="B37" s="198"/>
      <c r="C37" s="10"/>
      <c r="D37" s="10"/>
      <c r="E37" s="10"/>
      <c r="F37" s="10"/>
      <c r="G37" s="10"/>
      <c r="H37" s="185"/>
      <c r="I37" s="185"/>
      <c r="J37" s="10"/>
      <c r="K37" s="10"/>
      <c r="L37" s="128" t="b">
        <f>IF($C37="Frais de restauration", 15, IF($C37="Frais d'hébergement", 60,IF($C37="Frais de déplacement voiture",Listes!$A178,IF($C37="Frais de déplacement moto",Listes!$B178,IF($C37="Frais de déplacement cyclomoteur",Listes!C178,IF($C37="Frais de barge",Listes!$D178))))))</f>
        <v>0</v>
      </c>
      <c r="M37" s="31" t="str">
        <f t="shared" si="0"/>
        <v/>
      </c>
      <c r="N37" s="42"/>
    </row>
    <row r="38" spans="1:14" ht="20.100000000000001" customHeight="1" x14ac:dyDescent="0.25">
      <c r="A38" s="30" t="str">
        <f>IF($C38="","",Listes!$G179)</f>
        <v/>
      </c>
      <c r="B38" s="198"/>
      <c r="C38" s="10"/>
      <c r="D38" s="10"/>
      <c r="E38" s="10"/>
      <c r="F38" s="10"/>
      <c r="G38" s="10"/>
      <c r="H38" s="185"/>
      <c r="I38" s="185"/>
      <c r="J38" s="10"/>
      <c r="K38" s="10"/>
      <c r="L38" s="128" t="b">
        <f>IF($C38="Frais de restauration", 15, IF($C38="Frais d'hébergement", 60,IF($C38="Frais de déplacement voiture",Listes!$A179,IF($C38="Frais de déplacement moto",Listes!$B179,IF($C38="Frais de déplacement cyclomoteur",Listes!C179,IF($C38="Frais de barge",Listes!$D179))))))</f>
        <v>0</v>
      </c>
      <c r="M38" s="31" t="str">
        <f t="shared" si="0"/>
        <v/>
      </c>
      <c r="N38" s="42"/>
    </row>
    <row r="39" spans="1:14" ht="20.100000000000001" customHeight="1" x14ac:dyDescent="0.25">
      <c r="A39" s="30" t="str">
        <f>IF($C39="","",Listes!$G180)</f>
        <v/>
      </c>
      <c r="B39" s="198"/>
      <c r="C39" s="10"/>
      <c r="D39" s="10"/>
      <c r="E39" s="10"/>
      <c r="F39" s="10"/>
      <c r="G39" s="10"/>
      <c r="H39" s="185"/>
      <c r="I39" s="185"/>
      <c r="J39" s="10"/>
      <c r="K39" s="10"/>
      <c r="L39" s="128" t="b">
        <f>IF($C39="Frais de restauration", 15, IF($C39="Frais d'hébergement", 60,IF($C39="Frais de déplacement voiture",Listes!$A180,IF($C39="Frais de déplacement moto",Listes!$B180,IF($C39="Frais de déplacement cyclomoteur",Listes!C180,IF($C39="Frais de barge",Listes!$D180))))))</f>
        <v>0</v>
      </c>
      <c r="M39" s="31" t="str">
        <f t="shared" si="0"/>
        <v/>
      </c>
      <c r="N39" s="42"/>
    </row>
    <row r="40" spans="1:14" ht="20.100000000000001" customHeight="1" x14ac:dyDescent="0.25">
      <c r="A40" s="30" t="str">
        <f>IF($C40="","",Listes!$G181)</f>
        <v/>
      </c>
      <c r="B40" s="198"/>
      <c r="C40" s="10"/>
      <c r="D40" s="10"/>
      <c r="E40" s="10"/>
      <c r="F40" s="10"/>
      <c r="G40" s="10"/>
      <c r="H40" s="185"/>
      <c r="I40" s="185"/>
      <c r="J40" s="10"/>
      <c r="K40" s="10"/>
      <c r="L40" s="128" t="b">
        <f>IF($C40="Frais de restauration", 15, IF($C40="Frais d'hébergement", 60,IF($C40="Frais de déplacement voiture",Listes!$A181,IF($C40="Frais de déplacement moto",Listes!$B181,IF($C40="Frais de déplacement cyclomoteur",Listes!C181,IF($C40="Frais de barge",Listes!$D181))))))</f>
        <v>0</v>
      </c>
      <c r="M40" s="31" t="str">
        <f t="shared" si="0"/>
        <v/>
      </c>
      <c r="N40" s="42"/>
    </row>
    <row r="41" spans="1:14" ht="20.100000000000001" customHeight="1" x14ac:dyDescent="0.25">
      <c r="A41" s="30" t="str">
        <f>IF($C41="","",Listes!$G182)</f>
        <v/>
      </c>
      <c r="B41" s="198"/>
      <c r="C41" s="10"/>
      <c r="D41" s="10"/>
      <c r="E41" s="10"/>
      <c r="F41" s="10"/>
      <c r="G41" s="10"/>
      <c r="H41" s="185"/>
      <c r="I41" s="185"/>
      <c r="J41" s="10"/>
      <c r="K41" s="10"/>
      <c r="L41" s="128" t="b">
        <f>IF($C41="Frais de restauration", 15, IF($C41="Frais d'hébergement", 60,IF($C41="Frais de déplacement voiture",Listes!$A182,IF($C41="Frais de déplacement moto",Listes!$B182,IF($C41="Frais de déplacement cyclomoteur",Listes!C182,IF($C41="Frais de barge",Listes!$D182))))))</f>
        <v>0</v>
      </c>
      <c r="M41" s="31" t="str">
        <f t="shared" si="0"/>
        <v/>
      </c>
      <c r="N41" s="42"/>
    </row>
    <row r="42" spans="1:14" ht="20.100000000000001" customHeight="1" x14ac:dyDescent="0.25">
      <c r="A42" s="30" t="str">
        <f>IF($C42="","",Listes!$G183)</f>
        <v/>
      </c>
      <c r="B42" s="198"/>
      <c r="C42" s="10"/>
      <c r="D42" s="10"/>
      <c r="E42" s="10"/>
      <c r="F42" s="10"/>
      <c r="G42" s="10"/>
      <c r="H42" s="185"/>
      <c r="I42" s="185"/>
      <c r="J42" s="10"/>
      <c r="K42" s="10"/>
      <c r="L42" s="128" t="b">
        <f>IF($C42="Frais de restauration", 15, IF($C42="Frais d'hébergement", 60,IF($C42="Frais de déplacement voiture",Listes!$A183,IF($C42="Frais de déplacement moto",Listes!$B183,IF($C42="Frais de déplacement cyclomoteur",Listes!C183,IF($C42="Frais de barge",Listes!$D183))))))</f>
        <v>0</v>
      </c>
      <c r="M42" s="31" t="str">
        <f t="shared" si="0"/>
        <v/>
      </c>
      <c r="N42" s="42"/>
    </row>
    <row r="43" spans="1:14" ht="20.100000000000001" customHeight="1" x14ac:dyDescent="0.25">
      <c r="A43" s="30" t="str">
        <f>IF($C43="","",Listes!$G184)</f>
        <v/>
      </c>
      <c r="B43" s="198"/>
      <c r="C43" s="10"/>
      <c r="D43" s="10"/>
      <c r="E43" s="10"/>
      <c r="F43" s="10"/>
      <c r="G43" s="10"/>
      <c r="H43" s="185"/>
      <c r="I43" s="185"/>
      <c r="J43" s="10"/>
      <c r="K43" s="10"/>
      <c r="L43" s="128" t="b">
        <f>IF($C43="Frais de restauration", 15, IF($C43="Frais d'hébergement", 60,IF($C43="Frais de déplacement voiture",Listes!$A184,IF($C43="Frais de déplacement moto",Listes!$B184,IF($C43="Frais de déplacement cyclomoteur",Listes!C184,IF($C43="Frais de barge",Listes!$D184))))))</f>
        <v>0</v>
      </c>
      <c r="M43" s="31" t="str">
        <f t="shared" si="0"/>
        <v/>
      </c>
      <c r="N43" s="42"/>
    </row>
    <row r="44" spans="1:14" ht="20.100000000000001" customHeight="1" x14ac:dyDescent="0.25">
      <c r="A44" s="30" t="str">
        <f>IF($C44="","",Listes!$G185)</f>
        <v/>
      </c>
      <c r="B44" s="198"/>
      <c r="C44" s="10"/>
      <c r="D44" s="10"/>
      <c r="E44" s="10"/>
      <c r="F44" s="10"/>
      <c r="G44" s="10"/>
      <c r="H44" s="185"/>
      <c r="I44" s="185"/>
      <c r="J44" s="10"/>
      <c r="K44" s="10"/>
      <c r="L44" s="128" t="b">
        <f>IF($C44="Frais de restauration", 15, IF($C44="Frais d'hébergement", 60,IF($C44="Frais de déplacement voiture",Listes!$A185,IF($C44="Frais de déplacement moto",Listes!$B185,IF($C44="Frais de déplacement cyclomoteur",Listes!C185,IF($C44="Frais de barge",Listes!$D185))))))</f>
        <v>0</v>
      </c>
      <c r="M44" s="31" t="str">
        <f t="shared" si="0"/>
        <v/>
      </c>
      <c r="N44" s="42"/>
    </row>
    <row r="45" spans="1:14" ht="20.100000000000001" customHeight="1" x14ac:dyDescent="0.25">
      <c r="A45" s="30" t="str">
        <f>IF($C45="","",Listes!$G186)</f>
        <v/>
      </c>
      <c r="B45" s="198"/>
      <c r="C45" s="10"/>
      <c r="D45" s="10"/>
      <c r="E45" s="10"/>
      <c r="F45" s="10"/>
      <c r="G45" s="10"/>
      <c r="H45" s="185"/>
      <c r="I45" s="185"/>
      <c r="J45" s="10"/>
      <c r="K45" s="10"/>
      <c r="L45" s="128" t="b">
        <f>IF($C45="Frais de restauration", 15, IF($C45="Frais d'hébergement", 60,IF($C45="Frais de déplacement voiture",Listes!$A186,IF($C45="Frais de déplacement moto",Listes!$B186,IF($C45="Frais de déplacement cyclomoteur",Listes!C186,IF($C45="Frais de barge",Listes!$D186))))))</f>
        <v>0</v>
      </c>
      <c r="M45" s="31" t="str">
        <f t="shared" si="0"/>
        <v/>
      </c>
      <c r="N45" s="42"/>
    </row>
    <row r="46" spans="1:14" ht="20.100000000000001" customHeight="1" x14ac:dyDescent="0.25">
      <c r="A46" s="30" t="str">
        <f>IF($C46="","",Listes!$G187)</f>
        <v/>
      </c>
      <c r="B46" s="198"/>
      <c r="C46" s="10"/>
      <c r="D46" s="10"/>
      <c r="E46" s="10"/>
      <c r="F46" s="10"/>
      <c r="G46" s="10"/>
      <c r="H46" s="185"/>
      <c r="I46" s="185"/>
      <c r="J46" s="10"/>
      <c r="K46" s="10"/>
      <c r="L46" s="128" t="b">
        <f>IF($C46="Frais de restauration", 15, IF($C46="Frais d'hébergement", 60,IF($C46="Frais de déplacement voiture",Listes!$A187,IF($C46="Frais de déplacement moto",Listes!$B187,IF($C46="Frais de déplacement cyclomoteur",Listes!C187,IF($C46="Frais de barge",Listes!$D187))))))</f>
        <v>0</v>
      </c>
      <c r="M46" s="31" t="str">
        <f t="shared" si="0"/>
        <v/>
      </c>
      <c r="N46" s="42"/>
    </row>
    <row r="47" spans="1:14" ht="20.100000000000001" customHeight="1" x14ac:dyDescent="0.25">
      <c r="A47" s="30" t="str">
        <f>IF($C47="","",Listes!$G188)</f>
        <v/>
      </c>
      <c r="B47" s="198"/>
      <c r="C47" s="10"/>
      <c r="D47" s="10"/>
      <c r="E47" s="10"/>
      <c r="F47" s="10"/>
      <c r="G47" s="10"/>
      <c r="H47" s="185"/>
      <c r="I47" s="185"/>
      <c r="J47" s="10"/>
      <c r="K47" s="10"/>
      <c r="L47" s="128" t="b">
        <f>IF($C47="Frais de restauration", 15, IF($C47="Frais d'hébergement", 60,IF($C47="Frais de déplacement voiture",Listes!$A188,IF($C47="Frais de déplacement moto",Listes!$B188,IF($C47="Frais de déplacement cyclomoteur",Listes!C188,IF($C47="Frais de barge",Listes!$D188))))))</f>
        <v>0</v>
      </c>
      <c r="M47" s="31" t="str">
        <f t="shared" si="0"/>
        <v/>
      </c>
      <c r="N47" s="42"/>
    </row>
    <row r="48" spans="1:14" ht="20.100000000000001" customHeight="1" x14ac:dyDescent="0.25">
      <c r="A48" s="30" t="str">
        <f>IF($C48="","",Listes!$G189)</f>
        <v/>
      </c>
      <c r="B48" s="198"/>
      <c r="C48" s="10"/>
      <c r="D48" s="10"/>
      <c r="E48" s="10"/>
      <c r="F48" s="10"/>
      <c r="G48" s="10"/>
      <c r="H48" s="185"/>
      <c r="I48" s="185"/>
      <c r="J48" s="10"/>
      <c r="K48" s="10"/>
      <c r="L48" s="128" t="b">
        <f>IF($C48="Frais de restauration", 15, IF($C48="Frais d'hébergement", 60,IF($C48="Frais de déplacement voiture",Listes!$A189,IF($C48="Frais de déplacement moto",Listes!$B189,IF($C48="Frais de déplacement cyclomoteur",Listes!C189,IF($C48="Frais de barge",Listes!$D189))))))</f>
        <v>0</v>
      </c>
      <c r="M48" s="31" t="str">
        <f t="shared" si="0"/>
        <v/>
      </c>
      <c r="N48" s="42"/>
    </row>
    <row r="49" spans="1:14" ht="20.100000000000001" customHeight="1" x14ac:dyDescent="0.25">
      <c r="A49" s="30" t="str">
        <f>IF($C49="","",Listes!$G190)</f>
        <v/>
      </c>
      <c r="B49" s="198"/>
      <c r="C49" s="10"/>
      <c r="D49" s="10"/>
      <c r="E49" s="10"/>
      <c r="F49" s="10"/>
      <c r="G49" s="10"/>
      <c r="H49" s="185"/>
      <c r="I49" s="185"/>
      <c r="J49" s="10"/>
      <c r="K49" s="10"/>
      <c r="L49" s="128" t="b">
        <f>IF($C49="Frais de restauration", 15, IF($C49="Frais d'hébergement", 60,IF($C49="Frais de déplacement voiture",Listes!$A190,IF($C49="Frais de déplacement moto",Listes!$B190,IF($C49="Frais de déplacement cyclomoteur",Listes!C190,IF($C49="Frais de barge",Listes!$D190))))))</f>
        <v>0</v>
      </c>
      <c r="M49" s="31" t="str">
        <f t="shared" si="0"/>
        <v/>
      </c>
      <c r="N49" s="42"/>
    </row>
    <row r="50" spans="1:14" ht="20.100000000000001" customHeight="1" x14ac:dyDescent="0.25">
      <c r="A50" s="30" t="str">
        <f>IF($C50="","",Listes!$G191)</f>
        <v/>
      </c>
      <c r="B50" s="198"/>
      <c r="C50" s="10"/>
      <c r="D50" s="10"/>
      <c r="E50" s="10"/>
      <c r="F50" s="10"/>
      <c r="G50" s="10"/>
      <c r="H50" s="185"/>
      <c r="I50" s="185"/>
      <c r="J50" s="10"/>
      <c r="K50" s="10"/>
      <c r="L50" s="128" t="b">
        <f>IF($C50="Frais de restauration", 15, IF($C50="Frais d'hébergement", 60,IF($C50="Frais de déplacement voiture",Listes!$A191,IF($C50="Frais de déplacement moto",Listes!$B191,IF($C50="Frais de déplacement cyclomoteur",Listes!C191,IF($C50="Frais de barge",Listes!$D191))))))</f>
        <v>0</v>
      </c>
      <c r="M50" s="31" t="str">
        <f t="shared" si="0"/>
        <v/>
      </c>
      <c r="N50" s="42"/>
    </row>
    <row r="51" spans="1:14" ht="19.5" customHeight="1" x14ac:dyDescent="0.25">
      <c r="A51" s="30" t="str">
        <f>IF($C51="","",Listes!$G192)</f>
        <v/>
      </c>
      <c r="B51" s="198"/>
      <c r="C51" s="10"/>
      <c r="D51" s="10"/>
      <c r="E51" s="10"/>
      <c r="F51" s="10"/>
      <c r="G51" s="10"/>
      <c r="H51" s="185"/>
      <c r="I51" s="185"/>
      <c r="J51" s="10"/>
      <c r="K51" s="10"/>
      <c r="L51" s="128" t="b">
        <f>IF($C51="Frais de restauration", 15, IF($C51="Frais d'hébergement", 60,IF($C51="Frais de déplacement voiture",Listes!$A192,IF($C51="Frais de déplacement moto",Listes!$B192,IF($C51="Frais de déplacement cyclomoteur",Listes!C192,IF($C51="Frais de barge",Listes!$D192))))))</f>
        <v>0</v>
      </c>
      <c r="M51" s="31" t="str">
        <f t="shared" si="0"/>
        <v/>
      </c>
      <c r="N51" s="42"/>
    </row>
    <row r="52" spans="1:14" ht="20.100000000000001" customHeight="1" x14ac:dyDescent="0.25">
      <c r="A52" s="30" t="str">
        <f>IF($C52="","",Listes!$G193)</f>
        <v/>
      </c>
      <c r="B52" s="198"/>
      <c r="C52" s="10"/>
      <c r="D52" s="10"/>
      <c r="E52" s="10"/>
      <c r="F52" s="10"/>
      <c r="G52" s="10"/>
      <c r="H52" s="185"/>
      <c r="I52" s="185"/>
      <c r="J52" s="10"/>
      <c r="K52" s="10"/>
      <c r="L52" s="128" t="b">
        <f>IF($C52="Frais de restauration", 15, IF($C52="Frais d'hébergement", 60,IF($C52="Frais de déplacement voiture",Listes!$A193,IF($C52="Frais de déplacement moto",Listes!$B193,IF($C52="Frais de déplacement cyclomoteur",Listes!C193,IF($C52="Frais de barge",Listes!$D193))))))</f>
        <v>0</v>
      </c>
      <c r="M52" s="31" t="str">
        <f t="shared" si="0"/>
        <v/>
      </c>
      <c r="N52" s="42"/>
    </row>
    <row r="53" spans="1:14" ht="20.100000000000001" customHeight="1" x14ac:dyDescent="0.25">
      <c r="A53" s="30" t="str">
        <f>IF($C53="","",Listes!$G194)</f>
        <v/>
      </c>
      <c r="B53" s="198"/>
      <c r="C53" s="10"/>
      <c r="D53" s="10"/>
      <c r="E53" s="10"/>
      <c r="F53" s="10"/>
      <c r="G53" s="10"/>
      <c r="H53" s="185"/>
      <c r="I53" s="185"/>
      <c r="J53" s="10"/>
      <c r="K53" s="10"/>
      <c r="L53" s="128" t="b">
        <f>IF($C53="Frais de restauration", 15, IF($C53="Frais d'hébergement", 60,IF($C53="Frais de déplacement voiture",Listes!$A194,IF($C53="Frais de déplacement moto",Listes!$B194,IF($C53="Frais de déplacement cyclomoteur",Listes!C194,IF($C53="Frais de barge",Listes!$D194))))))</f>
        <v>0</v>
      </c>
      <c r="M53" s="31" t="str">
        <f t="shared" si="0"/>
        <v/>
      </c>
      <c r="N53" s="42"/>
    </row>
    <row r="54" spans="1:14" ht="20.100000000000001" customHeight="1" thickBot="1" x14ac:dyDescent="0.3">
      <c r="A54" s="129" t="str">
        <f>IF($C54="","",Listes!$G195)</f>
        <v/>
      </c>
      <c r="B54" s="199"/>
      <c r="C54" s="14"/>
      <c r="D54" s="14"/>
      <c r="E54" s="14"/>
      <c r="F54" s="14"/>
      <c r="G54" s="14"/>
      <c r="H54" s="186"/>
      <c r="I54" s="186"/>
      <c r="J54" s="14"/>
      <c r="K54" s="14"/>
      <c r="L54" s="130" t="b">
        <f>IF($C54="Frais de restauration", 15, IF($C54="Frais d'hébergement", 60,IF($C54="Frais de déplacement voiture",Listes!$A195,IF($C54="Frais de déplacement moto",Listes!$B195,IF($C54="Frais de déplacement cyclomoteur",Listes!C195,IF($C54="Frais de barge",Listes!$D195))))))</f>
        <v>0</v>
      </c>
      <c r="M54" s="50" t="str">
        <f t="shared" si="0"/>
        <v/>
      </c>
      <c r="N54" s="42"/>
    </row>
    <row r="55" spans="1:14" ht="30" customHeight="1" thickBot="1" x14ac:dyDescent="0.3">
      <c r="A55" s="292" t="s">
        <v>121</v>
      </c>
      <c r="B55" s="293"/>
      <c r="C55" s="293"/>
      <c r="D55" s="293"/>
      <c r="E55" s="293"/>
      <c r="F55" s="293"/>
      <c r="G55" s="293"/>
      <c r="H55" s="293"/>
      <c r="I55" s="293"/>
      <c r="J55" s="294"/>
      <c r="K55" s="36" t="s">
        <v>50</v>
      </c>
      <c r="L55" s="162" t="s">
        <v>50</v>
      </c>
      <c r="M55" s="27">
        <f>SUM(M4:M54)</f>
        <v>0</v>
      </c>
      <c r="N55" s="42"/>
    </row>
  </sheetData>
  <sheetProtection password="C9BF" sheet="1" selectLockedCells="1"/>
  <dataConsolidate/>
  <mergeCells count="3">
    <mergeCell ref="A1:M1"/>
    <mergeCell ref="A2:M2"/>
    <mergeCell ref="A55:J55"/>
  </mergeCells>
  <conditionalFormatting sqref="D4:E54">
    <cfRule type="expression" dxfId="7" priority="3">
      <formula>$C4="Frais d'hébergement"</formula>
    </cfRule>
    <cfRule type="expression" dxfId="6" priority="10">
      <formula>$C4="Frais de barge"</formula>
    </cfRule>
  </conditionalFormatting>
  <conditionalFormatting sqref="D4:E54">
    <cfRule type="expression" dxfId="5" priority="7">
      <formula>$C4="Frais de restauration"</formula>
    </cfRule>
  </conditionalFormatting>
  <conditionalFormatting sqref="D4:D54">
    <cfRule type="expression" dxfId="4" priority="1">
      <formula>$C4="Frais de déplacement cyclomoteur"</formula>
    </cfRule>
    <cfRule type="expression" dxfId="3" priority="2">
      <formula>$C4="Frais de déplacement moto &gt; 125 cm³"</formula>
    </cfRule>
    <cfRule type="expression" dxfId="2" priority="4">
      <formula>$C4="Frais de déplacement autre véhicule"</formula>
    </cfRule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colBreaks count="1" manualBreakCount="1">
    <brk id="13" max="104857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Listes!$A$124:$A$129</xm:f>
          </x14:formula1>
          <xm:sqref>D4:D54</xm:sqref>
        </x14:dataValidation>
        <x14:dataValidation type="list" allowBlank="1" showInputMessage="1" showErrorMessage="1">
          <x14:formula1>
            <xm:f>Listes!$G$3:$G$75</xm:f>
          </x14:formula1>
          <xm:sqref>F4:F54</xm:sqref>
        </x14:dataValidation>
        <x14:dataValidation type="list" allowBlank="1" showInputMessage="1" showErrorMessage="1">
          <x14:formula1>
            <xm:f>Listes!$G$77:$G$102</xm:f>
          </x14:formula1>
          <xm:sqref>G4:G54</xm:sqref>
        </x14:dataValidation>
        <x14:dataValidation type="list" allowBlank="1" showInputMessage="1" showErrorMessage="1">
          <x14:formula1>
            <xm:f>Listes!$G$104:$G$106</xm:f>
          </x14:formula1>
          <xm:sqref>K4:K54</xm:sqref>
        </x14:dataValidation>
        <x14:dataValidation type="list" allowBlank="1" showInputMessage="1" showErrorMessage="1">
          <x14:formula1>
            <xm:f>Listes!$B$124:$B$128</xm:f>
          </x14:formula1>
          <xm:sqref>C4:C54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4" tint="0.39997558519241921"/>
    <pageSetUpPr fitToPage="1"/>
  </sheetPr>
  <dimension ref="A1:M36"/>
  <sheetViews>
    <sheetView zoomScale="85" zoomScaleNormal="8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4" width="35.7109375" style="13" customWidth="1"/>
    <col min="5" max="5" width="30.7109375" style="13" customWidth="1"/>
    <col min="6" max="6" width="25.7109375" style="13" customWidth="1"/>
    <col min="7" max="10" width="15.7109375" style="13" customWidth="1"/>
    <col min="11" max="11" width="10.7109375" style="13" customWidth="1"/>
    <col min="12" max="12" width="15.7109375" style="13" customWidth="1"/>
    <col min="13" max="13" width="29.42578125" style="13" customWidth="1"/>
    <col min="14" max="14" width="25.7109375" style="13" customWidth="1"/>
    <col min="15" max="16384" width="11.42578125" style="13"/>
  </cols>
  <sheetData>
    <row r="1" spans="1:13" ht="30" customHeight="1" thickBot="1" x14ac:dyDescent="0.3">
      <c r="A1" s="284" t="s">
        <v>61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6"/>
    </row>
    <row r="2" spans="1:13" s="34" customFormat="1" ht="20.100000000000001" customHeight="1" thickBot="1" x14ac:dyDescent="0.3">
      <c r="A2" s="289" t="s">
        <v>119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1"/>
      <c r="M2" s="170"/>
    </row>
    <row r="3" spans="1:13" s="16" customFormat="1" ht="30" customHeight="1" thickBot="1" x14ac:dyDescent="0.3">
      <c r="A3" s="55" t="s">
        <v>0</v>
      </c>
      <c r="B3" s="56" t="s">
        <v>100</v>
      </c>
      <c r="C3" s="57" t="s">
        <v>97</v>
      </c>
      <c r="D3" s="57" t="s">
        <v>118</v>
      </c>
      <c r="E3" s="56" t="s">
        <v>10</v>
      </c>
      <c r="F3" s="17" t="s">
        <v>11</v>
      </c>
      <c r="G3" s="18" t="s">
        <v>128</v>
      </c>
      <c r="H3" s="17" t="s">
        <v>129</v>
      </c>
      <c r="I3" s="56" t="s">
        <v>98</v>
      </c>
      <c r="J3" s="57" t="s">
        <v>109</v>
      </c>
      <c r="K3" s="57" t="s">
        <v>110</v>
      </c>
      <c r="L3" s="168" t="s">
        <v>127</v>
      </c>
    </row>
    <row r="4" spans="1:13" ht="20.100000000000001" customHeight="1" x14ac:dyDescent="0.25">
      <c r="A4" s="148" t="str">
        <f>IF($B4="","",Listes!$G145)</f>
        <v/>
      </c>
      <c r="B4" s="5"/>
      <c r="C4" s="5"/>
      <c r="D4" s="5"/>
      <c r="E4" s="5"/>
      <c r="F4" s="5"/>
      <c r="G4" s="179"/>
      <c r="H4" s="179"/>
      <c r="I4" s="5"/>
      <c r="J4" s="5"/>
      <c r="K4" s="5"/>
      <c r="L4" s="29" t="str">
        <f>IF($C4="","",$I4*$J4)</f>
        <v/>
      </c>
    </row>
    <row r="5" spans="1:13" ht="20.100000000000001" customHeight="1" x14ac:dyDescent="0.25">
      <c r="A5" s="30" t="str">
        <f>IF($B5="","",Listes!$G146)</f>
        <v/>
      </c>
      <c r="B5" s="6"/>
      <c r="C5" s="6"/>
      <c r="D5" s="6"/>
      <c r="E5" s="6"/>
      <c r="F5" s="6"/>
      <c r="G5" s="180"/>
      <c r="H5" s="180"/>
      <c r="I5" s="6"/>
      <c r="J5" s="6"/>
      <c r="K5" s="6"/>
      <c r="L5" s="31" t="str">
        <f t="shared" ref="L5:L33" si="0">IF($C5="","",$I5*$J5)</f>
        <v/>
      </c>
    </row>
    <row r="6" spans="1:13" ht="20.100000000000001" customHeight="1" x14ac:dyDescent="0.25">
      <c r="A6" s="30" t="str">
        <f>IF($B6="","",Listes!$G147)</f>
        <v/>
      </c>
      <c r="B6" s="6"/>
      <c r="C6" s="6"/>
      <c r="D6" s="6"/>
      <c r="E6" s="6"/>
      <c r="F6" s="6"/>
      <c r="G6" s="180"/>
      <c r="H6" s="180"/>
      <c r="I6" s="6"/>
      <c r="J6" s="6"/>
      <c r="K6" s="6"/>
      <c r="L6" s="31" t="str">
        <f t="shared" si="0"/>
        <v/>
      </c>
    </row>
    <row r="7" spans="1:13" ht="20.100000000000001" customHeight="1" x14ac:dyDescent="0.25">
      <c r="A7" s="30" t="str">
        <f>IF($B7="","",Listes!$G148)</f>
        <v/>
      </c>
      <c r="B7" s="6"/>
      <c r="C7" s="6"/>
      <c r="D7" s="6"/>
      <c r="E7" s="6"/>
      <c r="F7" s="6"/>
      <c r="G7" s="180"/>
      <c r="H7" s="180"/>
      <c r="I7" s="6"/>
      <c r="J7" s="6"/>
      <c r="K7" s="6"/>
      <c r="L7" s="31" t="str">
        <f t="shared" si="0"/>
        <v/>
      </c>
    </row>
    <row r="8" spans="1:13" ht="20.100000000000001" customHeight="1" x14ac:dyDescent="0.25">
      <c r="A8" s="30" t="str">
        <f>IF($B8="","",Listes!$G149)</f>
        <v/>
      </c>
      <c r="B8" s="6"/>
      <c r="C8" s="6"/>
      <c r="D8" s="6"/>
      <c r="E8" s="6"/>
      <c r="F8" s="6"/>
      <c r="G8" s="180"/>
      <c r="H8" s="180"/>
      <c r="I8" s="6"/>
      <c r="J8" s="6"/>
      <c r="K8" s="6"/>
      <c r="L8" s="31" t="str">
        <f t="shared" si="0"/>
        <v/>
      </c>
    </row>
    <row r="9" spans="1:13" ht="20.100000000000001" customHeight="1" x14ac:dyDescent="0.25">
      <c r="A9" s="30" t="str">
        <f>IF($B9="","",Listes!$G150)</f>
        <v/>
      </c>
      <c r="B9" s="6"/>
      <c r="C9" s="6"/>
      <c r="D9" s="6"/>
      <c r="E9" s="6"/>
      <c r="F9" s="6"/>
      <c r="G9" s="180"/>
      <c r="H9" s="180"/>
      <c r="I9" s="6"/>
      <c r="J9" s="6"/>
      <c r="K9" s="6"/>
      <c r="L9" s="31" t="str">
        <f t="shared" si="0"/>
        <v/>
      </c>
    </row>
    <row r="10" spans="1:13" ht="20.100000000000001" customHeight="1" x14ac:dyDescent="0.25">
      <c r="A10" s="30" t="str">
        <f>IF($B10="","",Listes!$G151)</f>
        <v/>
      </c>
      <c r="B10" s="6"/>
      <c r="C10" s="6"/>
      <c r="D10" s="6"/>
      <c r="E10" s="6"/>
      <c r="F10" s="6"/>
      <c r="G10" s="180"/>
      <c r="H10" s="180"/>
      <c r="I10" s="6"/>
      <c r="J10" s="6"/>
      <c r="K10" s="6"/>
      <c r="L10" s="31" t="str">
        <f t="shared" si="0"/>
        <v/>
      </c>
    </row>
    <row r="11" spans="1:13" ht="20.100000000000001" customHeight="1" x14ac:dyDescent="0.25">
      <c r="A11" s="30" t="str">
        <f>IF($B11="","",Listes!$G152)</f>
        <v/>
      </c>
      <c r="B11" s="6"/>
      <c r="C11" s="6"/>
      <c r="D11" s="6"/>
      <c r="E11" s="6"/>
      <c r="F11" s="6"/>
      <c r="G11" s="180"/>
      <c r="H11" s="180"/>
      <c r="I11" s="6"/>
      <c r="J11" s="6"/>
      <c r="K11" s="6"/>
      <c r="L11" s="31" t="str">
        <f t="shared" si="0"/>
        <v/>
      </c>
    </row>
    <row r="12" spans="1:13" ht="20.100000000000001" customHeight="1" x14ac:dyDescent="0.25">
      <c r="A12" s="30" t="str">
        <f>IF($B12="","",Listes!$G153)</f>
        <v/>
      </c>
      <c r="B12" s="6"/>
      <c r="C12" s="6"/>
      <c r="D12" s="6"/>
      <c r="E12" s="6"/>
      <c r="F12" s="6"/>
      <c r="G12" s="180"/>
      <c r="H12" s="180"/>
      <c r="I12" s="6"/>
      <c r="J12" s="6"/>
      <c r="K12" s="6"/>
      <c r="L12" s="31" t="str">
        <f t="shared" si="0"/>
        <v/>
      </c>
    </row>
    <row r="13" spans="1:13" ht="20.100000000000001" customHeight="1" x14ac:dyDescent="0.25">
      <c r="A13" s="30" t="str">
        <f>IF($B13="","",Listes!$G154)</f>
        <v/>
      </c>
      <c r="B13" s="6"/>
      <c r="C13" s="6"/>
      <c r="D13" s="6"/>
      <c r="E13" s="6"/>
      <c r="F13" s="6"/>
      <c r="G13" s="180"/>
      <c r="H13" s="180"/>
      <c r="I13" s="6"/>
      <c r="J13" s="6"/>
      <c r="K13" s="6"/>
      <c r="L13" s="31" t="str">
        <f t="shared" si="0"/>
        <v/>
      </c>
    </row>
    <row r="14" spans="1:13" ht="20.100000000000001" customHeight="1" x14ac:dyDescent="0.25">
      <c r="A14" s="30" t="str">
        <f>IF($B14="","",Listes!$G155)</f>
        <v/>
      </c>
      <c r="B14" s="6"/>
      <c r="C14" s="6"/>
      <c r="D14" s="6"/>
      <c r="E14" s="6"/>
      <c r="F14" s="6"/>
      <c r="G14" s="180"/>
      <c r="H14" s="180"/>
      <c r="I14" s="6"/>
      <c r="J14" s="6"/>
      <c r="K14" s="6"/>
      <c r="L14" s="31" t="str">
        <f t="shared" si="0"/>
        <v/>
      </c>
    </row>
    <row r="15" spans="1:13" ht="20.100000000000001" customHeight="1" x14ac:dyDescent="0.25">
      <c r="A15" s="30" t="str">
        <f>IF($B15="","",Listes!$G156)</f>
        <v/>
      </c>
      <c r="B15" s="6"/>
      <c r="C15" s="6"/>
      <c r="D15" s="6"/>
      <c r="E15" s="6"/>
      <c r="F15" s="6"/>
      <c r="G15" s="180"/>
      <c r="H15" s="180"/>
      <c r="I15" s="6"/>
      <c r="J15" s="6"/>
      <c r="K15" s="6"/>
      <c r="L15" s="31" t="str">
        <f t="shared" si="0"/>
        <v/>
      </c>
    </row>
    <row r="16" spans="1:13" ht="20.100000000000001" customHeight="1" x14ac:dyDescent="0.25">
      <c r="A16" s="30" t="str">
        <f>IF($B16="","",Listes!$G157)</f>
        <v/>
      </c>
      <c r="B16" s="6"/>
      <c r="C16" s="6"/>
      <c r="D16" s="6"/>
      <c r="E16" s="6"/>
      <c r="F16" s="6"/>
      <c r="G16" s="180"/>
      <c r="H16" s="180"/>
      <c r="I16" s="6"/>
      <c r="J16" s="6"/>
      <c r="K16" s="6"/>
      <c r="L16" s="31" t="str">
        <f t="shared" si="0"/>
        <v/>
      </c>
    </row>
    <row r="17" spans="1:12" ht="20.100000000000001" customHeight="1" x14ac:dyDescent="0.25">
      <c r="A17" s="30" t="str">
        <f>IF($B17="","",Listes!$G158)</f>
        <v/>
      </c>
      <c r="B17" s="6"/>
      <c r="C17" s="6"/>
      <c r="D17" s="6"/>
      <c r="E17" s="6"/>
      <c r="F17" s="6"/>
      <c r="G17" s="180"/>
      <c r="H17" s="180"/>
      <c r="I17" s="6"/>
      <c r="J17" s="6"/>
      <c r="K17" s="6"/>
      <c r="L17" s="31" t="str">
        <f t="shared" si="0"/>
        <v/>
      </c>
    </row>
    <row r="18" spans="1:12" ht="20.100000000000001" customHeight="1" x14ac:dyDescent="0.25">
      <c r="A18" s="30" t="str">
        <f>IF($B18="","",Listes!$G159)</f>
        <v/>
      </c>
      <c r="B18" s="6"/>
      <c r="C18" s="6"/>
      <c r="D18" s="6"/>
      <c r="E18" s="6"/>
      <c r="F18" s="6"/>
      <c r="G18" s="180"/>
      <c r="H18" s="180"/>
      <c r="I18" s="6"/>
      <c r="J18" s="6"/>
      <c r="K18" s="6"/>
      <c r="L18" s="31" t="str">
        <f t="shared" si="0"/>
        <v/>
      </c>
    </row>
    <row r="19" spans="1:12" ht="20.100000000000001" customHeight="1" x14ac:dyDescent="0.25">
      <c r="A19" s="30" t="str">
        <f>IF($B19="","",Listes!$G160)</f>
        <v/>
      </c>
      <c r="B19" s="6"/>
      <c r="C19" s="6"/>
      <c r="D19" s="6"/>
      <c r="E19" s="6"/>
      <c r="F19" s="6"/>
      <c r="G19" s="180"/>
      <c r="H19" s="180"/>
      <c r="I19" s="6"/>
      <c r="J19" s="6"/>
      <c r="K19" s="6"/>
      <c r="L19" s="31" t="str">
        <f t="shared" si="0"/>
        <v/>
      </c>
    </row>
    <row r="20" spans="1:12" ht="20.100000000000001" customHeight="1" x14ac:dyDescent="0.25">
      <c r="A20" s="30" t="str">
        <f>IF($B20="","",Listes!$G161)</f>
        <v/>
      </c>
      <c r="B20" s="6"/>
      <c r="C20" s="6"/>
      <c r="D20" s="6"/>
      <c r="E20" s="6"/>
      <c r="F20" s="6"/>
      <c r="G20" s="180"/>
      <c r="H20" s="180"/>
      <c r="I20" s="6"/>
      <c r="J20" s="6"/>
      <c r="K20" s="6"/>
      <c r="L20" s="31" t="str">
        <f t="shared" si="0"/>
        <v/>
      </c>
    </row>
    <row r="21" spans="1:12" ht="20.100000000000001" customHeight="1" x14ac:dyDescent="0.25">
      <c r="A21" s="30" t="str">
        <f>IF($B21="","",Listes!$G162)</f>
        <v/>
      </c>
      <c r="B21" s="6"/>
      <c r="C21" s="6"/>
      <c r="D21" s="6"/>
      <c r="E21" s="6"/>
      <c r="F21" s="6"/>
      <c r="G21" s="180"/>
      <c r="H21" s="180"/>
      <c r="I21" s="6"/>
      <c r="J21" s="6"/>
      <c r="K21" s="6"/>
      <c r="L21" s="31" t="str">
        <f t="shared" si="0"/>
        <v/>
      </c>
    </row>
    <row r="22" spans="1:12" ht="20.100000000000001" customHeight="1" x14ac:dyDescent="0.25">
      <c r="A22" s="30" t="str">
        <f>IF($B22="","",Listes!$G163)</f>
        <v/>
      </c>
      <c r="B22" s="6"/>
      <c r="C22" s="6"/>
      <c r="D22" s="6"/>
      <c r="E22" s="6"/>
      <c r="F22" s="6"/>
      <c r="G22" s="180"/>
      <c r="H22" s="180"/>
      <c r="I22" s="6"/>
      <c r="J22" s="6"/>
      <c r="K22" s="6"/>
      <c r="L22" s="31" t="str">
        <f t="shared" si="0"/>
        <v/>
      </c>
    </row>
    <row r="23" spans="1:12" ht="20.100000000000001" customHeight="1" x14ac:dyDescent="0.25">
      <c r="A23" s="30" t="str">
        <f>IF($B23="","",Listes!$G164)</f>
        <v/>
      </c>
      <c r="B23" s="6"/>
      <c r="C23" s="6"/>
      <c r="D23" s="6"/>
      <c r="E23" s="6"/>
      <c r="F23" s="6"/>
      <c r="G23" s="180"/>
      <c r="H23" s="180"/>
      <c r="I23" s="6"/>
      <c r="J23" s="6"/>
      <c r="K23" s="6"/>
      <c r="L23" s="31" t="str">
        <f t="shared" si="0"/>
        <v/>
      </c>
    </row>
    <row r="24" spans="1:12" ht="20.100000000000001" customHeight="1" x14ac:dyDescent="0.25">
      <c r="A24" s="30" t="str">
        <f>IF($B24="","",Listes!$G165)</f>
        <v/>
      </c>
      <c r="B24" s="6"/>
      <c r="C24" s="6"/>
      <c r="D24" s="6"/>
      <c r="E24" s="6"/>
      <c r="F24" s="6"/>
      <c r="G24" s="180"/>
      <c r="H24" s="180"/>
      <c r="I24" s="6"/>
      <c r="J24" s="6"/>
      <c r="K24" s="6"/>
      <c r="L24" s="31" t="str">
        <f t="shared" si="0"/>
        <v/>
      </c>
    </row>
    <row r="25" spans="1:12" ht="20.100000000000001" customHeight="1" x14ac:dyDescent="0.25">
      <c r="A25" s="30" t="str">
        <f>IF($B25="","",Listes!$G166)</f>
        <v/>
      </c>
      <c r="B25" s="6"/>
      <c r="C25" s="6"/>
      <c r="D25" s="6"/>
      <c r="E25" s="6"/>
      <c r="F25" s="6"/>
      <c r="G25" s="180"/>
      <c r="H25" s="180"/>
      <c r="I25" s="6"/>
      <c r="J25" s="6"/>
      <c r="K25" s="6"/>
      <c r="L25" s="31" t="str">
        <f t="shared" si="0"/>
        <v/>
      </c>
    </row>
    <row r="26" spans="1:12" ht="20.100000000000001" customHeight="1" x14ac:dyDescent="0.25">
      <c r="A26" s="30" t="str">
        <f>IF($B26="","",Listes!$G167)</f>
        <v/>
      </c>
      <c r="B26" s="6"/>
      <c r="C26" s="6"/>
      <c r="D26" s="6"/>
      <c r="E26" s="6"/>
      <c r="F26" s="6"/>
      <c r="G26" s="180"/>
      <c r="H26" s="180"/>
      <c r="I26" s="6"/>
      <c r="J26" s="6"/>
      <c r="K26" s="6"/>
      <c r="L26" s="31" t="str">
        <f t="shared" si="0"/>
        <v/>
      </c>
    </row>
    <row r="27" spans="1:12" ht="20.100000000000001" customHeight="1" x14ac:dyDescent="0.25">
      <c r="A27" s="30" t="str">
        <f>IF($B27="","",Listes!$G168)</f>
        <v/>
      </c>
      <c r="B27" s="6"/>
      <c r="C27" s="6"/>
      <c r="D27" s="6"/>
      <c r="E27" s="6"/>
      <c r="F27" s="6"/>
      <c r="G27" s="180"/>
      <c r="H27" s="180"/>
      <c r="I27" s="6"/>
      <c r="J27" s="6"/>
      <c r="K27" s="6"/>
      <c r="L27" s="31" t="str">
        <f t="shared" si="0"/>
        <v/>
      </c>
    </row>
    <row r="28" spans="1:12" ht="20.100000000000001" customHeight="1" x14ac:dyDescent="0.25">
      <c r="A28" s="30" t="str">
        <f>IF($B28="","",Listes!$G169)</f>
        <v/>
      </c>
      <c r="B28" s="6"/>
      <c r="C28" s="6"/>
      <c r="D28" s="6"/>
      <c r="E28" s="6"/>
      <c r="F28" s="6"/>
      <c r="G28" s="180"/>
      <c r="H28" s="180"/>
      <c r="I28" s="6"/>
      <c r="J28" s="6"/>
      <c r="K28" s="6"/>
      <c r="L28" s="31" t="str">
        <f t="shared" si="0"/>
        <v/>
      </c>
    </row>
    <row r="29" spans="1:12" ht="20.100000000000001" customHeight="1" x14ac:dyDescent="0.25">
      <c r="A29" s="30" t="str">
        <f>IF($B29="","",Listes!$G170)</f>
        <v/>
      </c>
      <c r="B29" s="6"/>
      <c r="C29" s="6"/>
      <c r="D29" s="6"/>
      <c r="E29" s="6"/>
      <c r="F29" s="6"/>
      <c r="G29" s="180"/>
      <c r="H29" s="180"/>
      <c r="I29" s="6"/>
      <c r="J29" s="6"/>
      <c r="K29" s="6"/>
      <c r="L29" s="31" t="str">
        <f t="shared" si="0"/>
        <v/>
      </c>
    </row>
    <row r="30" spans="1:12" ht="20.100000000000001" customHeight="1" x14ac:dyDescent="0.25">
      <c r="A30" s="30" t="str">
        <f>IF($B30="","",Listes!$G171)</f>
        <v/>
      </c>
      <c r="B30" s="6"/>
      <c r="C30" s="6"/>
      <c r="D30" s="6"/>
      <c r="E30" s="6"/>
      <c r="F30" s="6"/>
      <c r="G30" s="180"/>
      <c r="H30" s="180"/>
      <c r="I30" s="6"/>
      <c r="J30" s="6"/>
      <c r="K30" s="6"/>
      <c r="L30" s="31" t="str">
        <f t="shared" si="0"/>
        <v/>
      </c>
    </row>
    <row r="31" spans="1:12" ht="20.100000000000001" customHeight="1" x14ac:dyDescent="0.25">
      <c r="A31" s="30" t="str">
        <f>IF($B31="","",Listes!$G172)</f>
        <v/>
      </c>
      <c r="B31" s="6"/>
      <c r="C31" s="6"/>
      <c r="D31" s="6"/>
      <c r="E31" s="6"/>
      <c r="F31" s="6"/>
      <c r="G31" s="180"/>
      <c r="H31" s="180"/>
      <c r="I31" s="6"/>
      <c r="J31" s="6"/>
      <c r="K31" s="6"/>
      <c r="L31" s="31" t="str">
        <f t="shared" si="0"/>
        <v/>
      </c>
    </row>
    <row r="32" spans="1:12" ht="20.100000000000001" customHeight="1" x14ac:dyDescent="0.25">
      <c r="A32" s="30" t="str">
        <f>IF($B32="","",Listes!$G173)</f>
        <v/>
      </c>
      <c r="B32" s="6"/>
      <c r="C32" s="6"/>
      <c r="D32" s="6"/>
      <c r="E32" s="6"/>
      <c r="F32" s="6"/>
      <c r="G32" s="180"/>
      <c r="H32" s="180"/>
      <c r="I32" s="6"/>
      <c r="J32" s="6"/>
      <c r="K32" s="6"/>
      <c r="L32" s="31" t="str">
        <f t="shared" si="0"/>
        <v/>
      </c>
    </row>
    <row r="33" spans="1:12" ht="20.100000000000001" customHeight="1" thickBot="1" x14ac:dyDescent="0.3">
      <c r="A33" s="30" t="str">
        <f>IF($B33="","",Listes!$G174)</f>
        <v/>
      </c>
      <c r="B33" s="6"/>
      <c r="C33" s="6"/>
      <c r="D33" s="6"/>
      <c r="E33" s="6"/>
      <c r="F33" s="6"/>
      <c r="G33" s="180"/>
      <c r="H33" s="180"/>
      <c r="I33" s="6"/>
      <c r="J33" s="6"/>
      <c r="K33" s="6"/>
      <c r="L33" s="31" t="str">
        <f t="shared" si="0"/>
        <v/>
      </c>
    </row>
    <row r="34" spans="1:12" ht="30" customHeight="1" thickBot="1" x14ac:dyDescent="0.3">
      <c r="A34" s="292"/>
      <c r="B34" s="293"/>
      <c r="C34" s="293"/>
      <c r="D34" s="293"/>
      <c r="E34" s="293"/>
      <c r="F34" s="293"/>
      <c r="G34" s="293"/>
      <c r="H34" s="293"/>
      <c r="I34" s="294"/>
      <c r="J34" s="305" t="s">
        <v>50</v>
      </c>
      <c r="K34" s="306"/>
      <c r="L34" s="152">
        <f>SUM(L4:L33)</f>
        <v>0</v>
      </c>
    </row>
    <row r="35" spans="1:12" x14ac:dyDescent="0.25">
      <c r="A35" s="157"/>
      <c r="B35" s="157"/>
      <c r="C35" s="157"/>
      <c r="D35" s="157"/>
      <c r="E35" s="157"/>
      <c r="I35" s="157"/>
      <c r="J35" s="32"/>
      <c r="K35" s="32"/>
      <c r="L35" s="45"/>
    </row>
    <row r="36" spans="1:12" x14ac:dyDescent="0.25">
      <c r="L36" s="157"/>
    </row>
  </sheetData>
  <sheetProtection password="C9BF" sheet="1" selectLockedCells="1"/>
  <mergeCells count="4">
    <mergeCell ref="A1:L1"/>
    <mergeCell ref="J34:K34"/>
    <mergeCell ref="A2:L2"/>
    <mergeCell ref="A34:I34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Listes!$H$77:$H$102</xm:f>
          </x14:formula1>
          <xm:sqref>D4:D33</xm:sqref>
        </x14:dataValidation>
        <x14:dataValidation type="list" allowBlank="1" showInputMessage="1" showErrorMessage="1">
          <x14:formula1>
            <xm:f>Listes!$H$104:$H$118</xm:f>
          </x14:formula1>
          <xm:sqref>K4:K33</xm:sqref>
        </x14:dataValidation>
        <x14:dataValidation type="list" allowBlank="1" showInputMessage="1" showErrorMessage="1">
          <x14:formula1>
            <xm:f>Listes!$H$3:$H$75</xm:f>
          </x14:formula1>
          <xm:sqref>C4:C33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23</vt:i4>
      </vt:variant>
    </vt:vector>
  </HeadingPairs>
  <TitlesOfParts>
    <vt:vector size="36" baseType="lpstr">
      <vt:lpstr>Synthèse dépenses</vt:lpstr>
      <vt:lpstr>Sur factures</vt:lpstr>
      <vt:lpstr>Auto-construction</vt:lpstr>
      <vt:lpstr>Rémunération sur frais réels</vt:lpstr>
      <vt:lpstr>Proratisées-Frais de structures</vt:lpstr>
      <vt:lpstr>Frais réels</vt:lpstr>
      <vt:lpstr>Forfaitaires</vt:lpstr>
      <vt:lpstr>Barèmes</vt:lpstr>
      <vt:lpstr>Bénévolat</vt:lpstr>
      <vt:lpstr>Contribution en nature</vt:lpstr>
      <vt:lpstr>Charges d'amortissement</vt:lpstr>
      <vt:lpstr>Recettes</vt:lpstr>
      <vt:lpstr>Listes</vt:lpstr>
      <vt:lpstr>Barge</vt:lpstr>
      <vt:lpstr>'Auto-construction'!Impression_des_titres</vt:lpstr>
      <vt:lpstr>Barèmes!Impression_des_titres</vt:lpstr>
      <vt:lpstr>Bénévolat!Impression_des_titres</vt:lpstr>
      <vt:lpstr>'Charges d''amortissement'!Impression_des_titres</vt:lpstr>
      <vt:lpstr>'Contribution en nature'!Impression_des_titres</vt:lpstr>
      <vt:lpstr>Forfaitaires!Impression_des_titres</vt:lpstr>
      <vt:lpstr>'Frais réels'!Impression_des_titres</vt:lpstr>
      <vt:lpstr>Recettes!Impression_des_titres</vt:lpstr>
      <vt:lpstr>'Rémunération sur frais réels'!Impression_des_titres</vt:lpstr>
      <vt:lpstr>'Sur factures'!Impression_des_titres</vt:lpstr>
      <vt:lpstr>'Auto-construction'!Zone_d_impression</vt:lpstr>
      <vt:lpstr>Barèmes!Zone_d_impression</vt:lpstr>
      <vt:lpstr>Bénévolat!Zone_d_impression</vt:lpstr>
      <vt:lpstr>'Charges d''amortissement'!Zone_d_impression</vt:lpstr>
      <vt:lpstr>'Contribution en nature'!Zone_d_impression</vt:lpstr>
      <vt:lpstr>Forfaitaires!Zone_d_impression</vt:lpstr>
      <vt:lpstr>'Frais réels'!Zone_d_impression</vt:lpstr>
      <vt:lpstr>'Proratisées-Frais de structures'!Zone_d_impression</vt:lpstr>
      <vt:lpstr>Recettes!Zone_d_impression</vt:lpstr>
      <vt:lpstr>'Rémunération sur frais réels'!Zone_d_impression</vt:lpstr>
      <vt:lpstr>'Sur factures'!Zone_d_impression</vt:lpstr>
      <vt:lpstr>'Synthèse dépenses'!Zone_d_impression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Gauvain Meulle</dc:creator>
  <cp:lastModifiedBy>Romain DOL</cp:lastModifiedBy>
  <cp:lastPrinted>2021-06-29T05:35:16Z</cp:lastPrinted>
  <dcterms:created xsi:type="dcterms:W3CDTF">2015-12-18T05:22:04Z</dcterms:created>
  <dcterms:modified xsi:type="dcterms:W3CDTF">2024-02-21T13:54:52Z</dcterms:modified>
</cp:coreProperties>
</file>